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3.xml" ContentType="application/vnd.openxmlformats-officedocument.drawingml.chartshapes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ml.chartshapes+xml"/>
  <Override PartName="/xl/charts/chart17.xml" ContentType="application/vnd.openxmlformats-officedocument.drawingml.chart+xml"/>
  <Override PartName="/xl/drawings/drawing16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drawings/drawing18.xml" ContentType="application/vnd.openxmlformats-officedocument.drawingml.chartshape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ml.chartshapes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ml.chartshape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ml.chartshapes+xml"/>
  <Override PartName="/xl/charts/chart27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8195" windowHeight="11520" firstSheet="2" activeTab="3"/>
  </bookViews>
  <sheets>
    <sheet name="2010 SA SO" sheetId="14" r:id="rId1"/>
    <sheet name="2010 SA WO" sheetId="15" r:id="rId2"/>
    <sheet name="2010 HA SO" sheetId="16" r:id="rId3"/>
    <sheet name="2010 HA WO" sheetId="17" r:id="rId4"/>
    <sheet name="2011 HA WO" sheetId="6" r:id="rId5"/>
    <sheet name="2011 HA SO" sheetId="8" r:id="rId6"/>
    <sheet name="2011 SA WO" sheetId="9" r:id="rId7"/>
    <sheet name="2011 SA SO" sheetId="10" r:id="rId8"/>
    <sheet name="2011 loga" sheetId="11" r:id="rId9"/>
    <sheet name="2010 loga" sheetId="12" r:id="rId10"/>
    <sheet name="All loga" sheetId="13" r:id="rId11"/>
  </sheets>
  <externalReferences>
    <externalReference r:id="rId12"/>
  </externalReferences>
  <calcPr calcId="145621"/>
</workbook>
</file>

<file path=xl/calcChain.xml><?xml version="1.0" encoding="utf-8"?>
<calcChain xmlns="http://schemas.openxmlformats.org/spreadsheetml/2006/main">
  <c r="N50" i="16" l="1"/>
  <c r="M51" i="17"/>
  <c r="P80" i="17" l="1"/>
  <c r="O80" i="17"/>
  <c r="P79" i="17"/>
  <c r="O79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" i="17"/>
  <c r="P79" i="16"/>
  <c r="O79" i="16"/>
  <c r="P78" i="16"/>
  <c r="O78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" i="16"/>
  <c r="O87" i="15"/>
  <c r="N87" i="15"/>
  <c r="O86" i="15"/>
  <c r="N8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2" i="15"/>
  <c r="AA80" i="14"/>
  <c r="AA81" i="14" s="1"/>
  <c r="P79" i="14"/>
  <c r="O79" i="14"/>
  <c r="P78" i="14"/>
  <c r="O78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I57" i="9" l="1"/>
  <c r="G84" i="6"/>
  <c r="H84" i="6"/>
  <c r="I65" i="8"/>
  <c r="G65" i="8"/>
  <c r="F65" i="8"/>
  <c r="H79" i="10"/>
  <c r="G79" i="10"/>
  <c r="H78" i="10"/>
  <c r="G78" i="10"/>
  <c r="F177" i="9" l="1"/>
  <c r="G177" i="9" s="1"/>
  <c r="H79" i="9"/>
  <c r="G79" i="9"/>
  <c r="H78" i="9"/>
  <c r="G78" i="9"/>
  <c r="G57" i="9"/>
  <c r="F57" i="9"/>
  <c r="H87" i="8" l="1"/>
  <c r="G87" i="8"/>
  <c r="H86" i="8"/>
  <c r="G86" i="8"/>
  <c r="H96" i="6" l="1"/>
  <c r="H97" i="6"/>
  <c r="H95" i="6"/>
  <c r="G82" i="6"/>
  <c r="H82" i="6"/>
  <c r="H81" i="6"/>
  <c r="G81" i="6"/>
</calcChain>
</file>

<file path=xl/comments1.xml><?xml version="1.0" encoding="utf-8"?>
<comments xmlns="http://schemas.openxmlformats.org/spreadsheetml/2006/main">
  <authors>
    <author>Edwards</author>
  </authors>
  <commentList>
    <comment ref="M54" authorId="0">
      <text>
        <r>
          <rPr>
            <b/>
            <sz val="8"/>
            <color indexed="81"/>
            <rFont val="Tahoma"/>
            <family val="2"/>
          </rPr>
          <t>Edwards:</t>
        </r>
        <r>
          <rPr>
            <sz val="8"/>
            <color indexed="81"/>
            <rFont val="Tahoma"/>
            <family val="2"/>
          </rPr>
          <t xml:space="preserve">
variance greater in row than column?  difference greater in one direction than other?</t>
        </r>
      </text>
    </comment>
  </commentList>
</comments>
</file>

<file path=xl/sharedStrings.xml><?xml version="1.0" encoding="utf-8"?>
<sst xmlns="http://schemas.openxmlformats.org/spreadsheetml/2006/main" count="3284" uniqueCount="329">
  <si>
    <t>yield</t>
  </si>
  <si>
    <t>plot</t>
  </si>
  <si>
    <t>Row</t>
  </si>
  <si>
    <t>pcrop</t>
  </si>
  <si>
    <t>cult</t>
  </si>
  <si>
    <t>Column</t>
  </si>
  <si>
    <t>min-till</t>
  </si>
  <si>
    <t>plough</t>
  </si>
  <si>
    <t>OSR</t>
  </si>
  <si>
    <t>Wheat</t>
  </si>
  <si>
    <t>HT2+T2</t>
  </si>
  <si>
    <t>loga</t>
  </si>
  <si>
    <t>REML variance components analysis</t>
  </si>
  <si>
    <t xml:space="preserve"> </t>
  </si>
  <si>
    <t>Response variate:</t>
  </si>
  <si>
    <t>Fixed model:</t>
  </si>
  <si>
    <t>pcrop + cult + pcrop.cult</t>
  </si>
  <si>
    <t>Random model:</t>
  </si>
  <si>
    <t>Row.Column</t>
  </si>
  <si>
    <t>Number of units:</t>
  </si>
  <si>
    <t>Row.Column used as residual term with covariance structure as below</t>
  </si>
  <si>
    <t>Sparse algorithm with AI optimisation</t>
  </si>
  <si>
    <t>Covariance structures defined for random model</t>
  </si>
  <si>
    <t>Covariance structures defined within terms:</t>
  </si>
  <si>
    <t>Term</t>
  </si>
  <si>
    <t>Factor</t>
  </si>
  <si>
    <t>Model</t>
  </si>
  <si>
    <t>Order</t>
  </si>
  <si>
    <t>No. rows</t>
  </si>
  <si>
    <t>Auto-regressive (+ scalar)</t>
  </si>
  <si>
    <t>Auto-regressive</t>
  </si>
  <si>
    <t>Residual variance model</t>
  </si>
  <si>
    <t>Model(order)</t>
  </si>
  <si>
    <t>Parameter</t>
  </si>
  <si>
    <t>Estimate</t>
  </si>
  <si>
    <t>s.e.</t>
  </si>
  <si>
    <t>Sigma2</t>
  </si>
  <si>
    <t>AR(1)</t>
  </si>
  <si>
    <t>phi_1</t>
  </si>
  <si>
    <t>Deviance: -2*Log-Likelihood</t>
  </si>
  <si>
    <t>Deviance</t>
  </si>
  <si>
    <t>d.f.</t>
  </si>
  <si>
    <t>Note: deviance omits constants which depend on fixed model fitted.</t>
  </si>
  <si>
    <t>Tests for fixed effects</t>
  </si>
  <si>
    <t>Sequentially adding terms to fixed model</t>
  </si>
  <si>
    <t>Fixed term</t>
  </si>
  <si>
    <t>Wald statistic</t>
  </si>
  <si>
    <t>n.d.f.</t>
  </si>
  <si>
    <t>F statistic</t>
  </si>
  <si>
    <t>d.d.f.</t>
  </si>
  <si>
    <t>F pr</t>
  </si>
  <si>
    <t xml:space="preserve"> &lt;0.001</t>
  </si>
  <si>
    <t>pcrop.cult</t>
  </si>
  <si>
    <t>Dropping individual terms from full fixed model</t>
  </si>
  <si>
    <t>Message: denominator degrees of freedom for approximate F-tests are calculated using algebraic derivatives ignoring fixed/boundary/singular variance parameters.</t>
  </si>
  <si>
    <t>Table of predicted means for pcrop</t>
  </si>
  <si>
    <t xml:space="preserve">Standard error of differences: 0.03438 </t>
  </si>
  <si>
    <t>Table of predicted means for cult</t>
  </si>
  <si>
    <t xml:space="preserve">Standard error of differences: 0.05660 </t>
  </si>
  <si>
    <t>Table of predicted means for pcrop.cult</t>
  </si>
  <si>
    <t>Standard errors of differences</t>
  </si>
  <si>
    <t>Average:</t>
  </si>
  <si>
    <t>Maximum:</t>
  </si>
  <si>
    <t>Minimum:</t>
  </si>
  <si>
    <t xml:space="preserve">Average variance of differences: 0.003274 </t>
  </si>
  <si>
    <t>Standard error of differences for same level of factor:</t>
  </si>
  <si>
    <t>Average variance of differences:</t>
  </si>
  <si>
    <t xml:space="preserve"> 492  VLSD [PRINT=lsd; FACTORIAL=32; LSDLEVEL=5; SAVE=_remlsave]</t>
  </si>
  <si>
    <t>Approximate least significant differences (5% level) of REML means</t>
  </si>
  <si>
    <t xml:space="preserve">pcrop OSR  </t>
  </si>
  <si>
    <t xml:space="preserve"> *</t>
  </si>
  <si>
    <t>pcrop Wheat</t>
  </si>
  <si>
    <t>cult min-till</t>
  </si>
  <si>
    <t xml:space="preserve">cult plough  </t>
  </si>
  <si>
    <t>Message: caution - t-values using d.d.f from contributing terms differ by 5.99%; LSD's will be calculated using the maximum value.</t>
  </si>
  <si>
    <t xml:space="preserve">pcrop OSR.cult min-till  </t>
  </si>
  <si>
    <t xml:space="preserve">pcrop OSR.cult plough    </t>
  </si>
  <si>
    <t>pcrop Wheat.cult min-till</t>
  </si>
  <si>
    <t xml:space="preserve">pcrop Wheat.cult plough  </t>
  </si>
  <si>
    <t xml:space="preserve"> 493  VAIC [PRINT=aic,sic]</t>
  </si>
  <si>
    <t>Akaike information coefficient</t>
  </si>
  <si>
    <t>Schwarz information coefficient</t>
  </si>
  <si>
    <t>Note: omits constant, -log(det(X'X)), that depends only on the fixed model.</t>
  </si>
  <si>
    <t>WP to WM</t>
  </si>
  <si>
    <t>Sig</t>
  </si>
  <si>
    <t>OSR min</t>
  </si>
  <si>
    <t>OSR plou</t>
  </si>
  <si>
    <t>Wheat Min</t>
  </si>
  <si>
    <t>Wheat plou</t>
  </si>
  <si>
    <t>wp to OM</t>
  </si>
  <si>
    <t>WP to OP</t>
  </si>
  <si>
    <t>Constant + pcrop + cult + pcrop.cult</t>
  </si>
  <si>
    <t>Table of predicted means for Constant</t>
  </si>
  <si>
    <t xml:space="preserve">  2.094    Standard error:  0.0151</t>
  </si>
  <si>
    <t xml:space="preserve">Standard error of differences: 0.02502 </t>
  </si>
  <si>
    <t xml:space="preserve">Standard error of differences: 0.02203 </t>
  </si>
  <si>
    <t xml:space="preserve">Average variance of differences: 0.0009641 </t>
  </si>
  <si>
    <t xml:space="preserve"> 235  VLSD [PRINT=lsd; FACTORIAL=32; LSDLEVEL=5; SAVE=_remlsave]</t>
  </si>
  <si>
    <t>Message: caution - t-values using d.d.f from contributing terms differ by 5.97%; LSD's will be calculated using the maximum value.</t>
  </si>
  <si>
    <t xml:space="preserve"> 236  VAIC [PRINT=aic,sic]</t>
  </si>
  <si>
    <t>NS</t>
  </si>
  <si>
    <t>row.column</t>
  </si>
  <si>
    <t>row.column used as residual term with covariance structure as below</t>
  </si>
  <si>
    <t>row</t>
  </si>
  <si>
    <t>column</t>
  </si>
  <si>
    <t xml:space="preserve">  3.032    Standard error:  0.0343</t>
  </si>
  <si>
    <t>WW</t>
  </si>
  <si>
    <t xml:space="preserve">Standard error of differences: 0.02979 </t>
  </si>
  <si>
    <t xml:space="preserve">Standard error of differences: 0.06236 </t>
  </si>
  <si>
    <t xml:space="preserve">Average variance of differences: 0.003672 </t>
  </si>
  <si>
    <t xml:space="preserve"> 113  "Plot Variogram"</t>
  </si>
  <si>
    <t xml:space="preserve"> 114  DELETE [REDEFINE=yes] _resid</t>
  </si>
  <si>
    <t xml:space="preserve"> 115  VKEEP [RESIDUAL=_resid]</t>
  </si>
  <si>
    <t xml:space="preserve"> 116  F2DRESIDUALVAR [ROW=row; COL=column; WINDOW=1; RSCALE=1; CSCALE=1; MINREP=20; SCALE=unit]\</t>
  </si>
  <si>
    <t xml:space="preserve"> 117   _resid</t>
  </si>
  <si>
    <t xml:space="preserve"> 119  ENDIF</t>
  </si>
  <si>
    <t xml:space="preserve"> 120  "Verify grid structure of Data"</t>
  </si>
  <si>
    <t xml:space="preserve"> 121  DELETE [REDEFINE=yes] _tc,_remlsave</t>
  </si>
  <si>
    <t xml:space="preserve"> 122  TABULATE [CLASS=row,column; COUNT=_tc]</t>
  </si>
  <si>
    <t xml:space="preserve"> 123  IF MIN(_tc).ne.1 .OR. MAX(_tc).NE.1</t>
  </si>
  <si>
    <t xml:space="preserve"> 124    %message [icon=warn] 'Error.','The row and column factors do not form','a regular grid.'</t>
  </si>
  <si>
    <t xml:space="preserve"> 125  ELSE</t>
  </si>
  <si>
    <t xml:space="preserve"> 127  "Fit Spatial Model"</t>
  </si>
  <si>
    <t xml:space="preserve"> 128  VCOMP [FIXED=pcrop*cult; FACTORIAL=9] row.column; CONSTRAIN=pos</t>
  </si>
  <si>
    <t xml:space="preserve"> 129  VSTRUCTURE [row.column] FACTOR = row,column; MODEL=ar,ar; ORDER=1,1</t>
  </si>
  <si>
    <t xml:space="preserve"> 130  REML [PRINT=model,components,means,waldTests; MAXCYCLE=20; FMETHOD=automatic; MVINCLUDE=explanatory,\</t>
  </si>
  <si>
    <t xml:space="preserve"> 131  yvariate; METHOD=AI] yield_t_ha; SAVE=_remlsave</t>
  </si>
  <si>
    <t xml:space="preserve">_x000C_ </t>
  </si>
  <si>
    <t>yield_t_ha</t>
  </si>
  <si>
    <t xml:space="preserve">  7.907    Standard error:  0.1602</t>
  </si>
  <si>
    <t>yield diff</t>
  </si>
  <si>
    <t>%yield diff</t>
  </si>
  <si>
    <t xml:space="preserve">Standard error of differences: 0.1408 </t>
  </si>
  <si>
    <t xml:space="preserve">Standard error of differences: 0.1453 </t>
  </si>
  <si>
    <t xml:space="preserve">Average variance of differences: 0.03001 </t>
  </si>
  <si>
    <t xml:space="preserve"> 132  "Plot Variogram"</t>
  </si>
  <si>
    <t xml:space="preserve"> 133  DELETE [REDEFINE=yes] _resid</t>
  </si>
  <si>
    <t xml:space="preserve"> 134  VKEEP [RESIDUAL=_resid]</t>
  </si>
  <si>
    <t xml:space="preserve"> 135  F2DRESIDUALVAR [ROW=row; COL=column; WINDOW=1; RSCALE=1; CSCALE=1; MINREP=20; SCALE=unit]\</t>
  </si>
  <si>
    <t xml:space="preserve"> 136   _resid</t>
  </si>
  <si>
    <t xml:space="preserve"> 138  ENDIF</t>
  </si>
  <si>
    <t xml:space="preserve"> 139  VPLOT fittedvalues,normal,halfnormal,histogram</t>
  </si>
  <si>
    <t xml:space="preserve"> 140  "Verify grid structure of Data"</t>
  </si>
  <si>
    <t xml:space="preserve"> 141  DELETE [REDEFINE=yes] _tc,_remlsave</t>
  </si>
  <si>
    <t xml:space="preserve"> 142  TABULATE [CLASS=row,column; COUNT=_tc]</t>
  </si>
  <si>
    <t xml:space="preserve"> 143  IF MIN(_tc).ne.1 .OR. MAX(_tc).NE.1</t>
  </si>
  <si>
    <t xml:space="preserve"> 144    %message [icon=warn] 'Error.','The row and column factors do not form','a regular grid.'</t>
  </si>
  <si>
    <t xml:space="preserve"> 145  ELSE</t>
  </si>
  <si>
    <t xml:space="preserve"> 147  "Fit Spatial Model"</t>
  </si>
  <si>
    <t xml:space="preserve"> 148  VCOMP [FIXED=pcrop*cult; FACTORIAL=9] row.column; CONSTRAIN=pos</t>
  </si>
  <si>
    <t xml:space="preserve"> 149  VSTRUCTURE [row.column] FACTOR = row,column; MODEL=ar,ar; ORDER=1,1</t>
  </si>
  <si>
    <t xml:space="preserve"> 150  REML [PRINT=model,components,means,waldTests; MAXCYCLE=20; FMETHOD=automatic; MVINCLUDE=explanatory,\</t>
  </si>
  <si>
    <t xml:space="preserve"> 151  yvariate; METHOD=AI] Specific_Weight_Kg_Hl; SAVE=_remlsave</t>
  </si>
  <si>
    <t>Specific_Weight_Kg_Hl</t>
  </si>
  <si>
    <t xml:space="preserve">  51.41    Standard error:  0.156</t>
  </si>
  <si>
    <t xml:space="preserve">Standard error of differences: 0.2983 </t>
  </si>
  <si>
    <t xml:space="preserve">Standard error of differences: 0.2116 </t>
  </si>
  <si>
    <t xml:space="preserve">Average variance of differences: 0.1165 </t>
  </si>
  <si>
    <t xml:space="preserve">  2.019    Standard error:  0.0191</t>
  </si>
  <si>
    <t xml:space="preserve">Standard error of differences: 0.03822 </t>
  </si>
  <si>
    <t xml:space="preserve">Standard error of differences: 0.03146 </t>
  </si>
  <si>
    <t xml:space="preserve">Average variance of differences: 0.002297 </t>
  </si>
  <si>
    <t xml:space="preserve"> 139  "Verify grid structure of Data"</t>
  </si>
  <si>
    <t xml:space="preserve"> 140  DELETE [REDEFINE=yes] _tc,_remlsave</t>
  </si>
  <si>
    <t xml:space="preserve"> 141  TABULATE [CLASS=row,column; COUNT=_tc]</t>
  </si>
  <si>
    <t xml:space="preserve"> 142  IF MIN(_tc).ne.1 .OR. MAX(_tc).NE.1</t>
  </si>
  <si>
    <t xml:space="preserve"> 143    %message [icon=warn] 'Error.','The row and column factors do not form','a regular grid.'</t>
  </si>
  <si>
    <t xml:space="preserve"> 144  ELSE</t>
  </si>
  <si>
    <t xml:space="preserve"> 146  "Fit Spatial Model"</t>
  </si>
  <si>
    <t xml:space="preserve"> 147  VCOMP [FIXED=pcrop*cult; FACTORIAL=9] row.column; CONSTRAIN=pos</t>
  </si>
  <si>
    <t xml:space="preserve"> 148  VSTRUCTURE [row.column] FACTOR = row,column; MODEL=ar,ar; ORDER=1,1</t>
  </si>
  <si>
    <t xml:space="preserve"> 149  REML [PRINT=model,components,means,waldTests; MAXCYCLE=20; FMETHOD=automatic; MVINCLUDE=explanatory,\</t>
  </si>
  <si>
    <t xml:space="preserve"> 150  yvariate; METHOD=AI] yield; SAVE=_remlsave</t>
  </si>
  <si>
    <t xml:space="preserve">  8.175    Standard error:  0.1377</t>
  </si>
  <si>
    <t xml:space="preserve">Standard error of differences: 0.2390 </t>
  </si>
  <si>
    <t xml:space="preserve">Standard error of differences: 0.09477 </t>
  </si>
  <si>
    <t xml:space="preserve">Average variance of differences: 0.04858 </t>
  </si>
  <si>
    <t xml:space="preserve"> 151  "Plot Variogram"</t>
  </si>
  <si>
    <t xml:space="preserve"> 152  DELETE [REDEFINE=yes] _resid</t>
  </si>
  <si>
    <t xml:space="preserve"> 153  VKEEP [RESIDUAL=_resid]</t>
  </si>
  <si>
    <t xml:space="preserve"> 154  F2DRESIDUALVAR [ROW=row; COL=column; WINDOW=1; RSCALE=1; CSCALE=1; MINREP=20; SCALE=unit]\</t>
  </si>
  <si>
    <t xml:space="preserve"> 155   _resid</t>
  </si>
  <si>
    <t xml:space="preserve"> 157  ENDIF</t>
  </si>
  <si>
    <t xml:space="preserve"> 158  "Verify grid structure of Data"</t>
  </si>
  <si>
    <t xml:space="preserve"> 159  DELETE [REDEFINE=yes] _tc,_remlsave</t>
  </si>
  <si>
    <t xml:space="preserve"> 160  TABULATE [CLASS=row,column; COUNT=_tc]</t>
  </si>
  <si>
    <t xml:space="preserve"> 161  IF MIN(_tc).ne.1 .OR. MAX(_tc).NE.1</t>
  </si>
  <si>
    <t xml:space="preserve"> 162    %message [icon=warn] 'Error.','The row and column factors do not form','a regular grid.'</t>
  </si>
  <si>
    <t xml:space="preserve"> 163  ELSE</t>
  </si>
  <si>
    <t xml:space="preserve"> 165  "Fit Spatial Model"</t>
  </si>
  <si>
    <t xml:space="preserve"> 166  VCOMP [FIXED=pcrop*cult; FACTORIAL=9] row.column; CONSTRAIN=pos</t>
  </si>
  <si>
    <t xml:space="preserve"> 167  VSTRUCTURE [row.column] FACTOR = row,column; MODEL=ar,ar; ORDER=1,1</t>
  </si>
  <si>
    <t xml:space="preserve"> 168  REML [PRINT=model,components,means,waldTests; MAXCYCLE=20; FMETHOD=automatic; MVINCLUDE=explanatory,\</t>
  </si>
  <si>
    <t xml:space="preserve"> 169  yvariate; METHOD=AI] Specific_Weight; SAVE=_remlsave</t>
  </si>
  <si>
    <t>Specific_Weight</t>
  </si>
  <si>
    <t xml:space="preserve">  51.32    Standard error:  0.162</t>
  </si>
  <si>
    <t xml:space="preserve">Standard error of differences: 0.2442 </t>
  </si>
  <si>
    <t xml:space="preserve">Standard error of differences: 0.2645 </t>
  </si>
  <si>
    <t xml:space="preserve">Average variance of differences: 0.1128 </t>
  </si>
  <si>
    <t>Spring Oats</t>
  </si>
  <si>
    <t>Winter Oats</t>
  </si>
  <si>
    <t>HAUC</t>
  </si>
  <si>
    <t>SA</t>
  </si>
  <si>
    <t>Previous crop</t>
  </si>
  <si>
    <t xml:space="preserve">Cultivation </t>
  </si>
  <si>
    <t>Interaction</t>
  </si>
  <si>
    <t>p-value</t>
  </si>
  <si>
    <t>HA</t>
  </si>
  <si>
    <t>SO</t>
  </si>
  <si>
    <t>WO</t>
  </si>
  <si>
    <t>32% higher</t>
  </si>
  <si>
    <t>W&gt;O 32%</t>
  </si>
  <si>
    <t>MW&gt;MO 104%</t>
  </si>
  <si>
    <t>PW&gt;PO 34%</t>
  </si>
  <si>
    <t>W&gt;O 18%</t>
  </si>
  <si>
    <t xml:space="preserve">  2.507    Standard error:  0.0419</t>
  </si>
  <si>
    <t xml:space="preserve">Standard error of differences: 0.03624 </t>
  </si>
  <si>
    <t xml:space="preserve">Standard error of differences: 0.06018 </t>
  </si>
  <si>
    <t xml:space="preserve">Average variance of differences: 0.003741 </t>
  </si>
  <si>
    <t xml:space="preserve"> 359  VLSD [PRINT=lsd; FACTORIAL=32; LSDLEVEL=5; SAVE=_remlsave]</t>
  </si>
  <si>
    <t>Message: caution - t-values using d.d.f from contributing terms differ by 5.35%; LSD's will be calculated using the maximum value.</t>
  </si>
  <si>
    <t xml:space="preserve"> 360  VAIC [PRINT=aic,sic]</t>
  </si>
  <si>
    <t>Plot</t>
  </si>
  <si>
    <t>P65</t>
  </si>
  <si>
    <t>P66</t>
  </si>
  <si>
    <t>HT2_T2</t>
  </si>
  <si>
    <t>P67</t>
  </si>
  <si>
    <t>P68</t>
  </si>
  <si>
    <t>P69</t>
  </si>
  <si>
    <t>P70</t>
  </si>
  <si>
    <t>P71</t>
  </si>
  <si>
    <t>P72</t>
  </si>
  <si>
    <t>MT73</t>
  </si>
  <si>
    <t>MT74</t>
  </si>
  <si>
    <t>MT75</t>
  </si>
  <si>
    <t>MT76</t>
  </si>
  <si>
    <t>MT77</t>
  </si>
  <si>
    <t>MT78</t>
  </si>
  <si>
    <t>MT79</t>
  </si>
  <si>
    <t>MT80</t>
  </si>
  <si>
    <t>P81</t>
  </si>
  <si>
    <t>P82</t>
  </si>
  <si>
    <t>P83</t>
  </si>
  <si>
    <t>P84</t>
  </si>
  <si>
    <t>P85</t>
  </si>
  <si>
    <t>P86</t>
  </si>
  <si>
    <t>P87</t>
  </si>
  <si>
    <t>P88</t>
  </si>
  <si>
    <t>MT89</t>
  </si>
  <si>
    <t>MT90</t>
  </si>
  <si>
    <t>MT91</t>
  </si>
  <si>
    <t>MT92</t>
  </si>
  <si>
    <t>MT93</t>
  </si>
  <si>
    <t>MT94</t>
  </si>
  <si>
    <t>MT95</t>
  </si>
  <si>
    <t>MT96</t>
  </si>
  <si>
    <t>MT97</t>
  </si>
  <si>
    <t>MT98</t>
  </si>
  <si>
    <t>MT99</t>
  </si>
  <si>
    <t>MT100</t>
  </si>
  <si>
    <t>MT101</t>
  </si>
  <si>
    <t>MT102</t>
  </si>
  <si>
    <t>MT103</t>
  </si>
  <si>
    <t>MT104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</si>
  <si>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</si>
  <si>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</si>
  <si>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</si>
  <si>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</si>
  <si>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</si>
  <si>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</si>
  <si>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</si>
  <si>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</si>
  <si>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</si>
  <si>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 xml:space="preserve">  2.541    Standard error:  0.0531</t>
  </si>
  <si>
    <t xml:space="preserve">  366.0    Standard error:  36.47</t>
  </si>
  <si>
    <t>P114</t>
  </si>
  <si>
    <t>P115</t>
  </si>
  <si>
    <t>P116</t>
  </si>
  <si>
    <t>P117</t>
  </si>
  <si>
    <t>P118</t>
  </si>
  <si>
    <t>P119</t>
  </si>
  <si>
    <t>P120</t>
  </si>
  <si>
    <t>MT121</t>
  </si>
  <si>
    <t>MT122</t>
  </si>
  <si>
    <t>MT123</t>
  </si>
  <si>
    <t xml:space="preserve">Standard error of differences: 0.04033 </t>
  </si>
  <si>
    <t xml:space="preserve">Standard error of differences: 32.61 </t>
  </si>
  <si>
    <t>MT124</t>
  </si>
  <si>
    <t>MT125</t>
  </si>
  <si>
    <t>MT126</t>
  </si>
  <si>
    <t>MT127</t>
  </si>
  <si>
    <t>MT128</t>
  </si>
  <si>
    <t xml:space="preserve">Standard error of differences: 0.04301 </t>
  </si>
  <si>
    <t xml:space="preserve">Standard error of differences: 35.45 </t>
  </si>
  <si>
    <t xml:space="preserve">Average variance of differences: 0.002495 </t>
  </si>
  <si>
    <t xml:space="preserve">Average variance of differences: 1715. </t>
  </si>
  <si>
    <t>Message: caution - t-values using d.d.f from contributing terms differ by 6.23%; LSD's will be calculated using the maximum value.</t>
  </si>
  <si>
    <t>Message: caution - t-values using d.d.f from contributing terms differ by 5.06%; LSD's will be calculated using the maximum value.</t>
  </si>
  <si>
    <t>pcrop OSR.cult min-till</t>
  </si>
  <si>
    <t xml:space="preserve">pcrop OSR.cult plough  </t>
  </si>
  <si>
    <t xml:space="preserve">pcrop WW.cult min-till </t>
  </si>
  <si>
    <t xml:space="preserve">pcrop WW.cult plough   </t>
  </si>
  <si>
    <t>pcrop OSR</t>
  </si>
  <si>
    <t xml:space="preserve">pcrop WW </t>
  </si>
  <si>
    <t xml:space="preserve">  3.098    Standard error:  0.0434</t>
  </si>
  <si>
    <t xml:space="preserve">  1340.    Standard error:  107.1</t>
  </si>
  <si>
    <t xml:space="preserve">Standard error of differences: 0.02210 </t>
  </si>
  <si>
    <t xml:space="preserve">Standard error of differences: 72.69 </t>
  </si>
  <si>
    <t xml:space="preserve">Standard error of differences: 0.06575 </t>
  </si>
  <si>
    <t xml:space="preserve">Standard error of differences: 168.2 </t>
  </si>
  <si>
    <t xml:space="preserve">Average variance of differences: 0.003394 </t>
  </si>
  <si>
    <t xml:space="preserve">Average variance of differences: 24551. </t>
  </si>
  <si>
    <t xml:space="preserve">Average variance of differences: 0.002938 </t>
  </si>
  <si>
    <t xml:space="preserve">  2.133    Standard error:  0.0209</t>
  </si>
  <si>
    <t xml:space="preserve">Standard error of differences: 0.04210 </t>
  </si>
  <si>
    <t xml:space="preserve">Standard error of differences: 0.03282 </t>
  </si>
  <si>
    <t xml:space="preserve">Average variance of differences: 0.002628 </t>
  </si>
  <si>
    <t xml:space="preserve"> 147  VLSD [PRINT=lsd; FACTORIAL=32; LSDLEVEL=5; SAVE=_remlsave]</t>
  </si>
  <si>
    <t>Message: caution - t-values using d.d.f from contributing terms differ by 1.89%; LSD's will be calculated using the maximum value.</t>
  </si>
  <si>
    <t>AR(2)</t>
  </si>
  <si>
    <t>phi_2</t>
  </si>
  <si>
    <t xml:space="preserve">  135.8    Standard error:  21.51</t>
  </si>
  <si>
    <t xml:space="preserve">Standard error of differences: 22.68 </t>
  </si>
  <si>
    <t xml:space="preserve">  2.016    Standard error:  0.0996</t>
  </si>
  <si>
    <t xml:space="preserve">Standard error of differences: 34.93 </t>
  </si>
  <si>
    <t xml:space="preserve">Standard error of differences: 0.08519 </t>
  </si>
  <si>
    <t xml:space="preserve">Standard error of differences: 0.1814 </t>
  </si>
  <si>
    <t xml:space="preserve">Average variance of differences: 1382. </t>
  </si>
  <si>
    <t xml:space="preserve">Average variance of differences: 0.03078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</si>
</sst>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3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1" fillId="0" borderId="0" xfId="0" applyFont="1" applyAlignment="1">
      <alignment horizontal="right"/>
    </xf>
    <xf numFmtId="9" fontId="0" fillId="0" borderId="0" xfId="0" applyNumberFormat="1"/>
    <xf numFmtId="0" fontId="5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2" fontId="6" fillId="0" borderId="0" xfId="0" applyNumberFormat="1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78018936744702"/>
          <c:y val="5.1400554097404488E-2"/>
          <c:w val="0.74983191570967767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SA SO'!$AA$77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'2010 SA SO'!$Z$78:$Z$79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SA SO'!$AA$78:$AA$79</c:f>
              <c:numCache>
                <c:formatCode>0</c:formatCode>
                <c:ptCount val="2"/>
                <c:pt idx="0">
                  <c:v>424.1</c:v>
                </c:pt>
                <c:pt idx="1">
                  <c:v>368.2</c:v>
                </c:pt>
              </c:numCache>
            </c:numRef>
          </c:val>
        </c:ser>
        <c:ser>
          <c:idx val="1"/>
          <c:order val="1"/>
          <c:tx>
            <c:strRef>
              <c:f>'2010 SA SO'!$AB$77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'2010 SA SO'!$Z$78:$Z$79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SA SO'!$AB$78:$AB$79</c:f>
              <c:numCache>
                <c:formatCode>0</c:formatCode>
                <c:ptCount val="2"/>
                <c:pt idx="0">
                  <c:v>329.2</c:v>
                </c:pt>
                <c:pt idx="1">
                  <c:v>342.4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98432"/>
        <c:axId val="69304320"/>
      </c:barChart>
      <c:catAx>
        <c:axId val="692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304320"/>
        <c:crosses val="autoZero"/>
        <c:auto val="1"/>
        <c:lblAlgn val="ctr"/>
        <c:lblOffset val="100"/>
        <c:noMultiLvlLbl val="0"/>
      </c:catAx>
      <c:valAx>
        <c:axId val="69304320"/>
        <c:scaling>
          <c:orientation val="minMax"/>
          <c:max val="500"/>
        </c:scaling>
        <c:delete val="0"/>
        <c:axPos val="l"/>
        <c:numFmt formatCode="0" sourceLinked="1"/>
        <c:majorTickMark val="out"/>
        <c:minorTickMark val="none"/>
        <c:tickLblPos val="nextTo"/>
        <c:crossAx val="69298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640675646203258"/>
          <c:y val="1.3505030621172361E-2"/>
          <c:w val="0.52488925990268409"/>
          <c:h val="0.1165084572761739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3723828414579"/>
          <c:y val="5.5327920814858843E-2"/>
          <c:w val="0.81926368936707339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SA WO'!$G$76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SA WO'!$F$78:$F$79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WO'!$G$78:$G$79</c:f>
              <c:numCache>
                <c:formatCode>0</c:formatCode>
                <c:ptCount val="2"/>
                <c:pt idx="0">
                  <c:v>948.41846330089766</c:v>
                </c:pt>
                <c:pt idx="1">
                  <c:v>1193.9881044642736</c:v>
                </c:pt>
              </c:numCache>
            </c:numRef>
          </c:val>
        </c:ser>
        <c:ser>
          <c:idx val="1"/>
          <c:order val="1"/>
          <c:tx>
            <c:strRef>
              <c:f>'2011 SA WO'!$H$76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SA WO'!$F$78:$F$79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WO'!$H$78:$H$79</c:f>
              <c:numCache>
                <c:formatCode>0</c:formatCode>
                <c:ptCount val="2"/>
                <c:pt idx="0">
                  <c:v>1039.9201658290594</c:v>
                </c:pt>
                <c:pt idx="1">
                  <c:v>1145.5129414455371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17216"/>
        <c:axId val="76619136"/>
      </c:barChart>
      <c:catAx>
        <c:axId val="7661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76619136"/>
        <c:crosses val="autoZero"/>
        <c:auto val="1"/>
        <c:lblAlgn val="ctr"/>
        <c:lblOffset val="100"/>
        <c:noMultiLvlLbl val="0"/>
      </c:catAx>
      <c:valAx>
        <c:axId val="766191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</a:t>
                </a:r>
                <a:r>
                  <a:rPr lang="el-GR"/>
                  <a:t>μ</a:t>
                </a:r>
                <a:r>
                  <a:rPr lang="en-GB"/>
                  <a:t>g kg</a:t>
                </a:r>
                <a:r>
                  <a:rPr lang="en-GB" baseline="30000"/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3789946104065236E-2"/>
              <c:y val="0.233837125951453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76617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8032698202801"/>
          <c:y val="5.7278604512796018E-2"/>
          <c:w val="0.13768267516178798"/>
          <c:h val="0.1514062054501632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3723828414579"/>
          <c:y val="5.5327920814858843E-2"/>
          <c:w val="0.81926368936707339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SA SO'!$G$76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SA SO'!$F$78:$F$79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SO'!$G$78:$G$79</c:f>
              <c:numCache>
                <c:formatCode>0</c:formatCode>
                <c:ptCount val="2"/>
                <c:pt idx="0">
                  <c:v>100.23052380778999</c:v>
                </c:pt>
                <c:pt idx="1">
                  <c:v>103.2761405761397</c:v>
                </c:pt>
              </c:numCache>
            </c:numRef>
          </c:val>
        </c:ser>
        <c:ser>
          <c:idx val="1"/>
          <c:order val="1"/>
          <c:tx>
            <c:strRef>
              <c:f>'2011 SA SO'!$H$76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SA SO'!$F$78:$F$79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SO'!$H$78:$H$79</c:f>
              <c:numCache>
                <c:formatCode>0</c:formatCode>
                <c:ptCount val="2"/>
                <c:pt idx="0">
                  <c:v>110.15393095414146</c:v>
                </c:pt>
                <c:pt idx="1">
                  <c:v>104.71285480508998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57408"/>
        <c:axId val="76659328"/>
      </c:barChart>
      <c:catAx>
        <c:axId val="7665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76659328"/>
        <c:crosses val="autoZero"/>
        <c:auto val="1"/>
        <c:lblAlgn val="ctr"/>
        <c:lblOffset val="100"/>
        <c:noMultiLvlLbl val="0"/>
      </c:catAx>
      <c:valAx>
        <c:axId val="76659328"/>
        <c:scaling>
          <c:orientation val="minMax"/>
          <c:max val="1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</a:t>
                </a:r>
                <a:r>
                  <a:rPr lang="el-GR"/>
                  <a:t>μ</a:t>
                </a:r>
                <a:r>
                  <a:rPr lang="en-GB"/>
                  <a:t>g kg</a:t>
                </a:r>
                <a:r>
                  <a:rPr lang="en-GB" baseline="30000"/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3789946104065236E-2"/>
              <c:y val="0.233837125951453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76657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8032698202801"/>
          <c:y val="5.7278604512796018E-2"/>
          <c:w val="0.13768267516178798"/>
          <c:h val="0.1514062054501632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19910011248594"/>
          <c:y val="5.5327920814858843E-2"/>
          <c:w val="0.78950178102737156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HA SO'!$G$84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HA SO'!$F$86:$F$87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SO'!$G$86:$G$87</c:f>
              <c:numCache>
                <c:formatCode>0</c:formatCode>
                <c:ptCount val="2"/>
                <c:pt idx="0">
                  <c:v>112.20184543019634</c:v>
                </c:pt>
                <c:pt idx="1">
                  <c:v>148.25180851459541</c:v>
                </c:pt>
              </c:numCache>
            </c:numRef>
          </c:val>
        </c:ser>
        <c:ser>
          <c:idx val="1"/>
          <c:order val="1"/>
          <c:tx>
            <c:strRef>
              <c:f>'2011 HA SO'!$H$84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HA SO'!$F$86:$F$87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SO'!$H$86:$H$87</c:f>
              <c:numCache>
                <c:formatCode>0</c:formatCode>
                <c:ptCount val="2"/>
                <c:pt idx="0">
                  <c:v>103.75284158180128</c:v>
                </c:pt>
                <c:pt idx="1">
                  <c:v>137.08817661648544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73728"/>
        <c:axId val="76875648"/>
      </c:barChart>
      <c:catAx>
        <c:axId val="7687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76875648"/>
        <c:crosses val="autoZero"/>
        <c:auto val="1"/>
        <c:lblAlgn val="ctr"/>
        <c:lblOffset val="100"/>
        <c:noMultiLvlLbl val="0"/>
      </c:catAx>
      <c:valAx>
        <c:axId val="76875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(ppb)</a:t>
                </a:r>
              </a:p>
            </c:rich>
          </c:tx>
          <c:layout>
            <c:manualLayout>
              <c:xMode val="edge"/>
              <c:yMode val="edge"/>
              <c:x val="1.3789946104065236E-2"/>
              <c:y val="0.2299097824251686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76873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910409636295463"/>
          <c:y val="1.7009987845479045E-2"/>
          <c:w val="0.20829958755155609"/>
          <c:h val="0.1610489161459586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7457481491943"/>
          <c:y val="5.5327920814858843E-2"/>
          <c:w val="0.80132645975306893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SA SO'!$G$76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SA SO'!$F$78:$F$79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SO'!$G$78:$G$79</c:f>
              <c:numCache>
                <c:formatCode>0</c:formatCode>
                <c:ptCount val="2"/>
                <c:pt idx="0">
                  <c:v>100.23052380778999</c:v>
                </c:pt>
                <c:pt idx="1">
                  <c:v>103.2761405761397</c:v>
                </c:pt>
              </c:numCache>
            </c:numRef>
          </c:val>
        </c:ser>
        <c:ser>
          <c:idx val="1"/>
          <c:order val="1"/>
          <c:tx>
            <c:strRef>
              <c:f>'2011 SA SO'!$H$76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SA SO'!$F$78:$F$79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SO'!$H$78:$H$79</c:f>
              <c:numCache>
                <c:formatCode>0</c:formatCode>
                <c:ptCount val="2"/>
                <c:pt idx="0">
                  <c:v>110.15393095414146</c:v>
                </c:pt>
                <c:pt idx="1">
                  <c:v>104.71285480508998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901760"/>
        <c:axId val="76912128"/>
      </c:barChart>
      <c:catAx>
        <c:axId val="7690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76912128"/>
        <c:crosses val="autoZero"/>
        <c:auto val="1"/>
        <c:lblAlgn val="ctr"/>
        <c:lblOffset val="100"/>
        <c:noMultiLvlLbl val="0"/>
      </c:catAx>
      <c:valAx>
        <c:axId val="76912128"/>
        <c:scaling>
          <c:orientation val="minMax"/>
          <c:max val="1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</a:t>
                </a:r>
                <a:r>
                  <a:rPr lang="el-GR"/>
                  <a:t>μ</a:t>
                </a:r>
                <a:r>
                  <a:rPr lang="en-GB"/>
                  <a:t>g kg</a:t>
                </a:r>
                <a:r>
                  <a:rPr lang="en-GB" baseline="30000"/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3789946104065236E-2"/>
              <c:y val="0.233837125951453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7690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009545331497239"/>
          <c:y val="3.950097620331626E-2"/>
          <c:w val="0.18551534197238798"/>
          <c:h val="0.1514062054501632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19715572466195"/>
          <c:y val="5.5327920814858843E-2"/>
          <c:w val="0.77750391939262642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HA WO'!$G$79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HA WO'!$F$81:$F$82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WO'!$G$81:$G$82</c:f>
              <c:numCache>
                <c:formatCode>0</c:formatCode>
                <c:ptCount val="2"/>
                <c:pt idx="0">
                  <c:v>248.31331052955707</c:v>
                </c:pt>
                <c:pt idx="1">
                  <c:v>505.82466200311455</c:v>
                </c:pt>
              </c:numCache>
            </c:numRef>
          </c:val>
        </c:ser>
        <c:ser>
          <c:idx val="1"/>
          <c:order val="1"/>
          <c:tx>
            <c:strRef>
              <c:f>'2011 HA WO'!$H$79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HA WO'!$F$81:$F$82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WO'!$H$81:$H$82</c:f>
              <c:numCache>
                <c:formatCode>0</c:formatCode>
                <c:ptCount val="2"/>
                <c:pt idx="0">
                  <c:v>250.61092530321147</c:v>
                </c:pt>
                <c:pt idx="1">
                  <c:v>337.28730865886894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23488"/>
        <c:axId val="77046144"/>
      </c:barChart>
      <c:catAx>
        <c:axId val="7702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77046144"/>
        <c:crosses val="autoZero"/>
        <c:auto val="1"/>
        <c:lblAlgn val="ctr"/>
        <c:lblOffset val="100"/>
        <c:noMultiLvlLbl val="0"/>
      </c:catAx>
      <c:valAx>
        <c:axId val="770461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(ppb)</a:t>
                </a:r>
              </a:p>
            </c:rich>
          </c:tx>
          <c:layout>
            <c:manualLayout>
              <c:xMode val="edge"/>
              <c:yMode val="edge"/>
              <c:x val="1.8879004628238268E-2"/>
              <c:y val="0.2299097824251686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77023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698121627414023"/>
          <c:y val="3.0875843489860798E-2"/>
          <c:w val="0.17863082550922746"/>
          <c:h val="0.1610489161459586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10253172696397"/>
          <c:y val="5.5327920814858843E-2"/>
          <c:w val="0.78659862394706237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SA WO'!$G$76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SA WO'!$F$78:$F$79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WO'!$G$78:$G$79</c:f>
              <c:numCache>
                <c:formatCode>0</c:formatCode>
                <c:ptCount val="2"/>
                <c:pt idx="0">
                  <c:v>948.41846330089766</c:v>
                </c:pt>
                <c:pt idx="1">
                  <c:v>1193.9881044642736</c:v>
                </c:pt>
              </c:numCache>
            </c:numRef>
          </c:val>
        </c:ser>
        <c:ser>
          <c:idx val="1"/>
          <c:order val="1"/>
          <c:tx>
            <c:strRef>
              <c:f>'2011 SA WO'!$H$76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SA WO'!$F$78:$F$79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WO'!$H$78:$H$79</c:f>
              <c:numCache>
                <c:formatCode>0</c:formatCode>
                <c:ptCount val="2"/>
                <c:pt idx="0">
                  <c:v>1039.9201658290594</c:v>
                </c:pt>
                <c:pt idx="1">
                  <c:v>1145.5129414455371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59040"/>
        <c:axId val="77161216"/>
      </c:barChart>
      <c:catAx>
        <c:axId val="7715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77161216"/>
        <c:crosses val="autoZero"/>
        <c:auto val="1"/>
        <c:lblAlgn val="ctr"/>
        <c:lblOffset val="100"/>
        <c:noMultiLvlLbl val="0"/>
      </c:catAx>
      <c:valAx>
        <c:axId val="77161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</a:t>
                </a:r>
                <a:r>
                  <a:rPr lang="el-GR"/>
                  <a:t>μ</a:t>
                </a:r>
                <a:r>
                  <a:rPr lang="en-GB"/>
                  <a:t>g kg</a:t>
                </a:r>
                <a:r>
                  <a:rPr lang="en-GB" baseline="30000"/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1.3789946104065236E-2"/>
              <c:y val="0.233837125951453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77159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615441722345954"/>
          <c:y val="1.7144813420061623E-2"/>
          <c:w val="0.20301305321244648"/>
          <c:h val="0.1514062054501632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78018936744714"/>
          <c:y val="5.9274005843609173E-2"/>
          <c:w val="0.74983191570967789"/>
          <c:h val="0.80746232192674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'[1]2010 SA SO REML'!$AA$77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'[1]2010 SA SO REML'!$Z$78:$Z$79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SA SO REML'!$AA$78:$AA$79</c:f>
              <c:numCache>
                <c:formatCode>General</c:formatCode>
                <c:ptCount val="2"/>
                <c:pt idx="0">
                  <c:v>424.1</c:v>
                </c:pt>
                <c:pt idx="1">
                  <c:v>368.2</c:v>
                </c:pt>
              </c:numCache>
            </c:numRef>
          </c:val>
        </c:ser>
        <c:ser>
          <c:idx val="1"/>
          <c:order val="1"/>
          <c:tx>
            <c:strRef>
              <c:f>'[1]2010 SA SO REML'!$AB$77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'[1]2010 SA SO REML'!$Z$78:$Z$79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SA SO REML'!$AB$78:$AB$79</c:f>
              <c:numCache>
                <c:formatCode>General</c:formatCode>
                <c:ptCount val="2"/>
                <c:pt idx="0">
                  <c:v>329.2</c:v>
                </c:pt>
                <c:pt idx="1">
                  <c:v>342.4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83616"/>
        <c:axId val="78262656"/>
      </c:barChart>
      <c:catAx>
        <c:axId val="771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262656"/>
        <c:crosses val="autoZero"/>
        <c:auto val="1"/>
        <c:lblAlgn val="ctr"/>
        <c:lblOffset val="100"/>
        <c:noMultiLvlLbl val="0"/>
      </c:catAx>
      <c:valAx>
        <c:axId val="78262656"/>
        <c:scaling>
          <c:orientation val="minMax"/>
          <c:max val="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(ppb)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183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640675646203258"/>
          <c:y val="1.3505030621172361E-2"/>
          <c:w val="0.52488925990268409"/>
          <c:h val="0.1165084572761739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693934472291"/>
          <c:y val="5.1400554097404488E-2"/>
          <c:w val="0.77933156527757785"/>
          <c:h val="0.7982250656167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'[1]SA WO 2010 REML'!$AA$85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'[1]SA WO 2010 REML'!$Z$86:$Z$87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'[1]SA WO 2010 REML'!$AA$86:$AA$87</c:f>
              <c:numCache>
                <c:formatCode>General</c:formatCode>
                <c:ptCount val="2"/>
                <c:pt idx="0">
                  <c:v>1536</c:v>
                </c:pt>
                <c:pt idx="1">
                  <c:v>1289</c:v>
                </c:pt>
              </c:numCache>
            </c:numRef>
          </c:val>
        </c:ser>
        <c:ser>
          <c:idx val="1"/>
          <c:order val="1"/>
          <c:tx>
            <c:strRef>
              <c:f>'[1]SA WO 2010 REML'!$AB$85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'[1]SA WO 2010 REML'!$Z$86:$Z$87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'[1]SA WO 2010 REML'!$AB$86:$AB$87</c:f>
              <c:numCache>
                <c:formatCode>General</c:formatCode>
                <c:ptCount val="2"/>
                <c:pt idx="0">
                  <c:v>1316</c:v>
                </c:pt>
                <c:pt idx="1">
                  <c:v>1218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02368"/>
        <c:axId val="93008256"/>
      </c:barChart>
      <c:catAx>
        <c:axId val="9300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008256"/>
        <c:crosses val="autoZero"/>
        <c:auto val="1"/>
        <c:lblAlgn val="ctr"/>
        <c:lblOffset val="100"/>
        <c:noMultiLvlLbl val="0"/>
      </c:catAx>
      <c:valAx>
        <c:axId val="93008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HT2+T2 (ppb)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002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827909011373578"/>
          <c:y val="2.2764289880431603E-2"/>
          <c:w val="0.43660341412936959"/>
          <c:h val="0.1047383967286220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747238626421697"/>
          <c:y val="3.8998907006312596E-2"/>
          <c:w val="0.752555227471566"/>
          <c:h val="0.81451049496999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'[1]2010 HA WO REML'!$AB$66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'[1]2010 HA WO REML'!$AA$67:$AA$68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HA WO REML'!$AB$67:$AB$68</c:f>
              <c:numCache>
                <c:formatCode>General</c:formatCode>
                <c:ptCount val="2"/>
                <c:pt idx="0">
                  <c:v>150.19999999999999</c:v>
                </c:pt>
                <c:pt idx="1">
                  <c:v>158.6</c:v>
                </c:pt>
              </c:numCache>
            </c:numRef>
          </c:val>
        </c:ser>
        <c:ser>
          <c:idx val="1"/>
          <c:order val="1"/>
          <c:tx>
            <c:strRef>
              <c:f>'[1]2010 HA WO REML'!$AC$66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'[1]2010 HA WO REML'!$AA$67:$AA$68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HA WO REML'!$AC$67:$AC$68</c:f>
              <c:numCache>
                <c:formatCode>General</c:formatCode>
                <c:ptCount val="2"/>
                <c:pt idx="0">
                  <c:v>119.7</c:v>
                </c:pt>
                <c:pt idx="1">
                  <c:v>114.7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50752"/>
        <c:axId val="93052288"/>
      </c:barChart>
      <c:catAx>
        <c:axId val="9305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052288"/>
        <c:crosses val="autoZero"/>
        <c:auto val="1"/>
        <c:lblAlgn val="ctr"/>
        <c:lblOffset val="100"/>
        <c:noMultiLvlLbl val="0"/>
      </c:catAx>
      <c:valAx>
        <c:axId val="930522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HT2+T2 (ppb)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050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837489063867015"/>
          <c:y val="1.0845800524934383E-2"/>
          <c:w val="0.44454177602799649"/>
          <c:h val="0.11795551871805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99490207954774"/>
          <c:y val="8.9375394531380034E-2"/>
          <c:w val="0.75353169796083252"/>
          <c:h val="0.79464500481743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'[1]2010 HA SO REML'!$O$77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'[1]2010 HA SO REML'!$N$78:$N$79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HA SO REML'!$O$78:$O$79</c:f>
              <c:numCache>
                <c:formatCode>General</c:formatCode>
                <c:ptCount val="2"/>
                <c:pt idx="0">
                  <c:v>140.28137045619576</c:v>
                </c:pt>
                <c:pt idx="1">
                  <c:v>130.61708881318427</c:v>
                </c:pt>
              </c:numCache>
            </c:numRef>
          </c:val>
        </c:ser>
        <c:ser>
          <c:idx val="1"/>
          <c:order val="1"/>
          <c:tx>
            <c:strRef>
              <c:f>'[1]2010 HA SO REML'!$P$77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'[1]2010 HA SO REML'!$N$78:$N$79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HA SO REML'!$P$78:$P$79</c:f>
              <c:numCache>
                <c:formatCode>General</c:formatCode>
                <c:ptCount val="2"/>
                <c:pt idx="0">
                  <c:v>124.16523075924107</c:v>
                </c:pt>
                <c:pt idx="1">
                  <c:v>148.93610777109166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77888"/>
        <c:axId val="93079424"/>
      </c:barChart>
      <c:catAx>
        <c:axId val="9307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079424"/>
        <c:crosses val="autoZero"/>
        <c:auto val="1"/>
        <c:lblAlgn val="ctr"/>
        <c:lblOffset val="100"/>
        <c:noMultiLvlLbl val="0"/>
      </c:catAx>
      <c:valAx>
        <c:axId val="93079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(ppb)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3077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780533683289627"/>
          <c:y val="4.2044586198877005E-3"/>
          <c:w val="0.36052799650043738"/>
          <c:h val="0.101295724110435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78018936744694"/>
          <c:y val="5.1400554097404488E-2"/>
          <c:w val="0.74983191570967744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SA SO'!$O$85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'2010 SA SO'!$N$86:$N$87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SA SO'!$O$86:$O$87</c:f>
              <c:numCache>
                <c:formatCode>0</c:formatCode>
                <c:ptCount val="2"/>
                <c:pt idx="0">
                  <c:v>405.50853544838429</c:v>
                </c:pt>
                <c:pt idx="1">
                  <c:v>356.45113342624461</c:v>
                </c:pt>
              </c:numCache>
            </c:numRef>
          </c:val>
        </c:ser>
        <c:ser>
          <c:idx val="1"/>
          <c:order val="1"/>
          <c:tx>
            <c:strRef>
              <c:f>'2010 SA SO'!$P$85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'2010 SA SO'!$N$86:$N$87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SA SO'!$P$86:$P$87</c:f>
              <c:numCache>
                <c:formatCode>0</c:formatCode>
                <c:ptCount val="2"/>
                <c:pt idx="0">
                  <c:v>309.74192992165831</c:v>
                </c:pt>
                <c:pt idx="1">
                  <c:v>325.08729738543457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330432"/>
        <c:axId val="69331968"/>
      </c:barChart>
      <c:catAx>
        <c:axId val="6933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331968"/>
        <c:crosses val="autoZero"/>
        <c:auto val="1"/>
        <c:lblAlgn val="ctr"/>
        <c:lblOffset val="100"/>
        <c:noMultiLvlLbl val="0"/>
      </c:catAx>
      <c:valAx>
        <c:axId val="69331968"/>
        <c:scaling>
          <c:orientation val="minMax"/>
          <c:max val="500"/>
        </c:scaling>
        <c:delete val="0"/>
        <c:axPos val="l"/>
        <c:numFmt formatCode="0" sourceLinked="1"/>
        <c:majorTickMark val="out"/>
        <c:minorTickMark val="none"/>
        <c:tickLblPos val="nextTo"/>
        <c:crossAx val="69330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640675646203258"/>
          <c:y val="1.3505030621172361E-2"/>
          <c:w val="0.52488925990268409"/>
          <c:h val="0.1165084572761739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96730467438307"/>
          <c:y val="5.9274005843609173E-2"/>
          <c:w val="0.7846447784105316"/>
          <c:h val="0.80746232192674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'[1]2010 SA SO REML'!$AA$77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'[1]2010 SA SO REML'!$Z$78:$Z$79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SA SO REML'!$AA$78:$AA$79</c:f>
              <c:numCache>
                <c:formatCode>General</c:formatCode>
                <c:ptCount val="2"/>
                <c:pt idx="0">
                  <c:v>424.1</c:v>
                </c:pt>
                <c:pt idx="1">
                  <c:v>368.2</c:v>
                </c:pt>
              </c:numCache>
            </c:numRef>
          </c:val>
        </c:ser>
        <c:ser>
          <c:idx val="1"/>
          <c:order val="1"/>
          <c:tx>
            <c:strRef>
              <c:f>'[1]2010 SA SO REML'!$AB$77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'[1]2010 SA SO REML'!$Z$78:$Z$79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SA SO REML'!$AB$78:$AB$79</c:f>
              <c:numCache>
                <c:formatCode>General</c:formatCode>
                <c:ptCount val="2"/>
                <c:pt idx="0">
                  <c:v>329.2</c:v>
                </c:pt>
                <c:pt idx="1">
                  <c:v>342.4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25632"/>
        <c:axId val="69272320"/>
      </c:barChart>
      <c:catAx>
        <c:axId val="931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272320"/>
        <c:crosses val="autoZero"/>
        <c:auto val="1"/>
        <c:lblAlgn val="ctr"/>
        <c:lblOffset val="100"/>
        <c:noMultiLvlLbl val="0"/>
      </c:catAx>
      <c:valAx>
        <c:axId val="69272320"/>
        <c:scaling>
          <c:orientation val="minMax"/>
          <c:max val="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</a:t>
                </a:r>
                <a:r>
                  <a:rPr lang="en-US" sz="1200" b="1" i="0" u="none" strike="noStrike" baseline="0">
                    <a:effectLst/>
                  </a:rPr>
                  <a:t>(</a:t>
                </a:r>
                <a:r>
                  <a:rPr lang="el-GR" sz="1200" b="1" i="0" u="none" strike="noStrike" baseline="0">
                    <a:effectLst/>
                  </a:rPr>
                  <a:t>μ</a:t>
                </a:r>
                <a:r>
                  <a:rPr lang="en-GB" sz="1200" b="1" i="0" u="none" strike="noStrike" baseline="0">
                    <a:effectLst/>
                  </a:rPr>
                  <a:t>g kg</a:t>
                </a:r>
                <a:r>
                  <a:rPr lang="en-GB" sz="1200" b="1" i="0" u="none" strike="noStrike" baseline="30000">
                    <a:effectLst/>
                  </a:rPr>
                  <a:t>-1</a:t>
                </a:r>
                <a:r>
                  <a:rPr lang="en-US" sz="1200" b="1" i="0" u="none" strike="noStrike" baseline="0">
                    <a:effectLst/>
                  </a:rPr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808440067706922E-3"/>
              <c:y val="0.230510242823420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3125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640675646203258"/>
          <c:y val="1.3505030621172361E-2"/>
          <c:w val="0.52488925990268409"/>
          <c:h val="0.11650845727617397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80041557305337"/>
          <c:y val="8.9375394531380034E-2"/>
          <c:w val="0.79172626859142603"/>
          <c:h val="0.79464500481743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'[1]2010 HA SO REML'!$O$77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'[1]2010 HA SO REML'!$N$78:$N$79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HA SO REML'!$O$78:$O$79</c:f>
              <c:numCache>
                <c:formatCode>General</c:formatCode>
                <c:ptCount val="2"/>
                <c:pt idx="0">
                  <c:v>140.28137045619576</c:v>
                </c:pt>
                <c:pt idx="1">
                  <c:v>130.61708881318427</c:v>
                </c:pt>
              </c:numCache>
            </c:numRef>
          </c:val>
        </c:ser>
        <c:ser>
          <c:idx val="1"/>
          <c:order val="1"/>
          <c:tx>
            <c:strRef>
              <c:f>'[1]2010 HA SO REML'!$P$77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'[1]2010 HA SO REML'!$N$78:$N$79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HA SO REML'!$P$78:$P$79</c:f>
              <c:numCache>
                <c:formatCode>General</c:formatCode>
                <c:ptCount val="2"/>
                <c:pt idx="0">
                  <c:v>124.16523075924107</c:v>
                </c:pt>
                <c:pt idx="1">
                  <c:v>148.93610777109166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55296"/>
        <c:axId val="80057088"/>
      </c:barChart>
      <c:catAx>
        <c:axId val="800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057088"/>
        <c:crosses val="autoZero"/>
        <c:auto val="1"/>
        <c:lblAlgn val="ctr"/>
        <c:lblOffset val="100"/>
        <c:noMultiLvlLbl val="0"/>
      </c:catAx>
      <c:valAx>
        <c:axId val="80057088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</a:t>
                </a:r>
                <a:r>
                  <a:rPr lang="el-GR" sz="1200" b="1" i="0" u="none" strike="noStrike" baseline="0">
                    <a:effectLst/>
                  </a:rPr>
                  <a:t>μ</a:t>
                </a:r>
                <a:r>
                  <a:rPr lang="en-GB" sz="1200" b="1" i="0" u="none" strike="noStrike" baseline="0">
                    <a:effectLst/>
                  </a:rPr>
                  <a:t>g kg</a:t>
                </a:r>
                <a:r>
                  <a:rPr lang="en-GB" sz="1200" b="1" i="0" u="none" strike="noStrike" baseline="30000">
                    <a:effectLst/>
                  </a:rPr>
                  <a:t>-1</a:t>
                </a:r>
                <a:r>
                  <a:rPr lang="en-US" sz="1200" b="1" i="0" u="none" strike="noStrike" baseline="0">
                    <a:effectLst/>
                  </a:rPr>
                  <a:t>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844214785651793E-3"/>
              <c:y val="0.2465723759451698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0055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780533683289627"/>
          <c:y val="4.2044586198877005E-3"/>
          <c:w val="0.36052799650043738"/>
          <c:h val="0.10129572411043568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19910011248594"/>
          <c:y val="5.5327920814858843E-2"/>
          <c:w val="0.78950178102737156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HA SO'!$G$84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HA SO'!$F$86:$F$87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SO'!$G$86:$G$87</c:f>
              <c:numCache>
                <c:formatCode>0</c:formatCode>
                <c:ptCount val="2"/>
                <c:pt idx="0">
                  <c:v>112.20184543019634</c:v>
                </c:pt>
                <c:pt idx="1">
                  <c:v>148.25180851459541</c:v>
                </c:pt>
              </c:numCache>
            </c:numRef>
          </c:val>
        </c:ser>
        <c:ser>
          <c:idx val="1"/>
          <c:order val="1"/>
          <c:tx>
            <c:strRef>
              <c:f>'2011 HA SO'!$H$84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HA SO'!$F$86:$F$87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SO'!$H$86:$H$87</c:f>
              <c:numCache>
                <c:formatCode>0</c:formatCode>
                <c:ptCount val="2"/>
                <c:pt idx="0">
                  <c:v>103.75284158180128</c:v>
                </c:pt>
                <c:pt idx="1">
                  <c:v>137.08817661648544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07712"/>
        <c:axId val="93109632"/>
      </c:barChart>
      <c:catAx>
        <c:axId val="931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93109632"/>
        <c:crosses val="autoZero"/>
        <c:auto val="1"/>
        <c:lblAlgn val="ctr"/>
        <c:lblOffset val="100"/>
        <c:noMultiLvlLbl val="0"/>
      </c:catAx>
      <c:valAx>
        <c:axId val="931096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</a:t>
                </a:r>
                <a:r>
                  <a:rPr lang="el-GR" sz="1200" b="1" i="0" u="none" strike="noStrike" baseline="0">
                    <a:effectLst/>
                  </a:rPr>
                  <a:t>μ</a:t>
                </a:r>
                <a:r>
                  <a:rPr lang="en-GB" sz="1200" b="1" i="0" u="none" strike="noStrike" baseline="0">
                    <a:effectLst/>
                  </a:rPr>
                  <a:t>g kg</a:t>
                </a:r>
                <a:r>
                  <a:rPr lang="en-GB" sz="1200" b="1" i="0" u="none" strike="noStrike" baseline="30000">
                    <a:effectLst/>
                  </a:rPr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6.5118651609798233E-6"/>
              <c:y val="0.2260743166679149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310771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65734874400341"/>
          <c:y val="5.5327920814858843E-2"/>
          <c:w val="0.79104372878840012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SA SO'!$G$76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SA SO'!$F$78:$F$79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SO'!$G$78:$G$79</c:f>
              <c:numCache>
                <c:formatCode>0</c:formatCode>
                <c:ptCount val="2"/>
                <c:pt idx="0">
                  <c:v>100.23052380778999</c:v>
                </c:pt>
                <c:pt idx="1">
                  <c:v>103.2761405761397</c:v>
                </c:pt>
              </c:numCache>
            </c:numRef>
          </c:val>
        </c:ser>
        <c:ser>
          <c:idx val="1"/>
          <c:order val="1"/>
          <c:tx>
            <c:strRef>
              <c:f>'2011 SA SO'!$H$76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SA SO'!$F$78:$F$79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SO'!$H$78:$H$79</c:f>
              <c:numCache>
                <c:formatCode>0</c:formatCode>
                <c:ptCount val="2"/>
                <c:pt idx="0">
                  <c:v>110.15393095414146</c:v>
                </c:pt>
                <c:pt idx="1">
                  <c:v>104.71285480508998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48192"/>
        <c:axId val="92650112"/>
      </c:barChart>
      <c:catAx>
        <c:axId val="926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92650112"/>
        <c:crosses val="autoZero"/>
        <c:auto val="1"/>
        <c:lblAlgn val="ctr"/>
        <c:lblOffset val="100"/>
        <c:noMultiLvlLbl val="0"/>
      </c:catAx>
      <c:valAx>
        <c:axId val="92650112"/>
        <c:scaling>
          <c:orientation val="minMax"/>
          <c:max val="1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</a:t>
                </a:r>
                <a:r>
                  <a:rPr lang="el-GR" sz="1200" b="1" i="0" u="none" strike="noStrike" baseline="0">
                    <a:effectLst/>
                  </a:rPr>
                  <a:t>μ</a:t>
                </a:r>
                <a:r>
                  <a:rPr lang="en-GB" sz="1200" b="1" i="0" u="none" strike="noStrike" baseline="0">
                    <a:effectLst/>
                  </a:rPr>
                  <a:t>g kg</a:t>
                </a:r>
                <a:r>
                  <a:rPr lang="en-GB" sz="1200" b="1" i="0" u="none" strike="noStrike" baseline="30000">
                    <a:effectLst/>
                  </a:rPr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4154004252708592E-3"/>
              <c:y val="0.229734544720371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264819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01178703836955"/>
          <c:y val="5.1400554097404488E-2"/>
          <c:w val="0.79325671758393124"/>
          <c:h val="0.7982250656167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'[1]SA WO 2010 REML'!$AA$85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'[1]SA WO 2010 REML'!$Z$86:$Z$87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'[1]SA WO 2010 REML'!$AA$86:$AA$87</c:f>
              <c:numCache>
                <c:formatCode>General</c:formatCode>
                <c:ptCount val="2"/>
                <c:pt idx="0">
                  <c:v>1536</c:v>
                </c:pt>
                <c:pt idx="1">
                  <c:v>1289</c:v>
                </c:pt>
              </c:numCache>
            </c:numRef>
          </c:val>
        </c:ser>
        <c:ser>
          <c:idx val="1"/>
          <c:order val="1"/>
          <c:tx>
            <c:strRef>
              <c:f>'[1]SA WO 2010 REML'!$AB$85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'[1]SA WO 2010 REML'!$Z$86:$Z$87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'[1]SA WO 2010 REML'!$AB$86:$AB$87</c:f>
              <c:numCache>
                <c:formatCode>General</c:formatCode>
                <c:ptCount val="2"/>
                <c:pt idx="0">
                  <c:v>1316</c:v>
                </c:pt>
                <c:pt idx="1">
                  <c:v>1218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62784"/>
        <c:axId val="92668672"/>
      </c:barChart>
      <c:catAx>
        <c:axId val="926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668672"/>
        <c:crosses val="autoZero"/>
        <c:auto val="1"/>
        <c:lblAlgn val="ctr"/>
        <c:lblOffset val="100"/>
        <c:noMultiLvlLbl val="0"/>
      </c:catAx>
      <c:valAx>
        <c:axId val="92668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HT2+T2 </a:t>
                </a:r>
                <a:r>
                  <a:rPr lang="el-GR"/>
                  <a:t>(</a:t>
                </a:r>
                <a:r>
                  <a:rPr lang="el-GR" sz="1200" b="1" i="0" u="none" strike="noStrike" baseline="0">
                    <a:effectLst/>
                  </a:rPr>
                  <a:t>μ</a:t>
                </a:r>
                <a:r>
                  <a:rPr lang="en-GB" sz="1200" b="1" i="0" u="none" strike="noStrike" baseline="0">
                    <a:effectLst/>
                  </a:rPr>
                  <a:t>g kg</a:t>
                </a:r>
                <a:r>
                  <a:rPr lang="en-GB" sz="1200" b="1" i="0" u="none" strike="noStrike" baseline="30000">
                    <a:effectLst/>
                  </a:rPr>
                  <a:t>-1</a:t>
                </a:r>
                <a:r>
                  <a:rPr lang="en-GB"/>
                  <a:t>)</a:t>
                </a:r>
              </a:p>
            </c:rich>
          </c:tx>
          <c:layout>
            <c:manualLayout>
              <c:xMode val="edge"/>
              <c:yMode val="edge"/>
              <c:x val="2.959094865100086E-3"/>
              <c:y val="0.2730833724154386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266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827909011373578"/>
          <c:y val="2.2764289880431603E-2"/>
          <c:w val="0.43660341412936959"/>
          <c:h val="0.10473839672862206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80571959755031"/>
          <c:y val="3.8998907006312596E-2"/>
          <c:w val="0.79422189413823274"/>
          <c:h val="0.81451049496999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'[1]2010 HA WO REML'!$AB$66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'[1]2010 HA WO REML'!$AA$67:$AA$68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HA WO REML'!$AB$67:$AB$68</c:f>
              <c:numCache>
                <c:formatCode>General</c:formatCode>
                <c:ptCount val="2"/>
                <c:pt idx="0">
                  <c:v>150.19999999999999</c:v>
                </c:pt>
                <c:pt idx="1">
                  <c:v>158.6</c:v>
                </c:pt>
              </c:numCache>
            </c:numRef>
          </c:val>
        </c:ser>
        <c:ser>
          <c:idx val="1"/>
          <c:order val="1"/>
          <c:tx>
            <c:strRef>
              <c:f>'[1]2010 HA WO REML'!$AC$66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'[1]2010 HA WO REML'!$AA$67:$AA$68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'[1]2010 HA WO REML'!$AC$67:$AC$68</c:f>
              <c:numCache>
                <c:formatCode>General</c:formatCode>
                <c:ptCount val="2"/>
                <c:pt idx="0">
                  <c:v>119.7</c:v>
                </c:pt>
                <c:pt idx="1">
                  <c:v>114.7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15264"/>
        <c:axId val="92717056"/>
      </c:barChart>
      <c:catAx>
        <c:axId val="9271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717056"/>
        <c:crosses val="autoZero"/>
        <c:auto val="1"/>
        <c:lblAlgn val="ctr"/>
        <c:lblOffset val="100"/>
        <c:noMultiLvlLbl val="0"/>
      </c:catAx>
      <c:valAx>
        <c:axId val="92717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HT2+T2 (</a:t>
                </a:r>
                <a:r>
                  <a:rPr lang="el-GR" sz="1200" b="1" i="0" u="none" strike="noStrike" baseline="0">
                    <a:effectLst/>
                  </a:rPr>
                  <a:t>μ</a:t>
                </a:r>
                <a:r>
                  <a:rPr lang="en-GB" sz="1200" b="1" i="0" u="none" strike="noStrike" baseline="0">
                    <a:effectLst/>
                  </a:rPr>
                  <a:t>g kg</a:t>
                </a:r>
                <a:r>
                  <a:rPr lang="en-GB" sz="1200" b="1" i="0" u="none" strike="noStrike" baseline="30000">
                    <a:effectLst/>
                  </a:rPr>
                  <a:t>-1</a:t>
                </a:r>
                <a:r>
                  <a:rPr lang="en-GB"/>
                  <a:t>)</a:t>
                </a:r>
              </a:p>
            </c:rich>
          </c:tx>
          <c:layout>
            <c:manualLayout>
              <c:xMode val="edge"/>
              <c:yMode val="edge"/>
              <c:x val="7.3217410323709563E-3"/>
              <c:y val="0.265212598425196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2715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837489063867015"/>
          <c:y val="1.0845800524934383E-2"/>
          <c:w val="0.44454177602799649"/>
          <c:h val="0.117955518718055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88124211746258"/>
          <c:y val="5.5327920814858843E-2"/>
          <c:w val="0.79481992023724313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HA WO'!$G$79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HA WO'!$F$81:$F$82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WO'!$G$81:$G$82</c:f>
              <c:numCache>
                <c:formatCode>0</c:formatCode>
                <c:ptCount val="2"/>
                <c:pt idx="0">
                  <c:v>248.31331052955707</c:v>
                </c:pt>
                <c:pt idx="1">
                  <c:v>505.82466200311455</c:v>
                </c:pt>
              </c:numCache>
            </c:numRef>
          </c:val>
        </c:ser>
        <c:ser>
          <c:idx val="1"/>
          <c:order val="1"/>
          <c:tx>
            <c:strRef>
              <c:f>'2011 HA WO'!$H$79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HA WO'!$F$81:$F$82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WO'!$H$81:$H$82</c:f>
              <c:numCache>
                <c:formatCode>0</c:formatCode>
                <c:ptCount val="2"/>
                <c:pt idx="0">
                  <c:v>250.61092530321147</c:v>
                </c:pt>
                <c:pt idx="1">
                  <c:v>337.28730865886894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81664"/>
        <c:axId val="92883584"/>
      </c:barChart>
      <c:catAx>
        <c:axId val="9288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92883584"/>
        <c:crosses val="autoZero"/>
        <c:auto val="1"/>
        <c:lblAlgn val="ctr"/>
        <c:lblOffset val="100"/>
        <c:noMultiLvlLbl val="0"/>
      </c:catAx>
      <c:valAx>
        <c:axId val="92883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</a:t>
                </a:r>
                <a:r>
                  <a:rPr lang="el-GR" sz="1200" b="1" i="0" u="none" strike="noStrike" baseline="0">
                    <a:effectLst/>
                  </a:rPr>
                  <a:t>μ</a:t>
                </a:r>
                <a:r>
                  <a:rPr lang="en-GB" sz="1200" b="1" i="0" u="none" strike="noStrike" baseline="0">
                    <a:effectLst/>
                  </a:rPr>
                  <a:t>g kg</a:t>
                </a:r>
                <a:r>
                  <a:rPr lang="en-GB" sz="1200" b="1" i="0" u="none" strike="noStrike" baseline="30000">
                    <a:effectLst/>
                  </a:rPr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8.489484269011827E-3"/>
              <c:y val="0.2299098126752847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288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698121627414023"/>
          <c:y val="3.0875843489860798E-2"/>
          <c:w val="0.17863082550922746"/>
          <c:h val="0.1610489161459586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54652111044867"/>
          <c:y val="5.5327920814858843E-2"/>
          <c:w val="0.7761548213783982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SA WO'!$G$76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SA WO'!$F$78:$F$79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WO'!$G$78:$G$79</c:f>
              <c:numCache>
                <c:formatCode>0</c:formatCode>
                <c:ptCount val="2"/>
                <c:pt idx="0">
                  <c:v>948.41846330089766</c:v>
                </c:pt>
                <c:pt idx="1">
                  <c:v>1193.9881044642736</c:v>
                </c:pt>
              </c:numCache>
            </c:numRef>
          </c:val>
        </c:ser>
        <c:ser>
          <c:idx val="1"/>
          <c:order val="1"/>
          <c:tx>
            <c:strRef>
              <c:f>'2011 SA WO'!$H$76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SA WO'!$F$78:$F$79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SA WO'!$H$78:$H$79</c:f>
              <c:numCache>
                <c:formatCode>0</c:formatCode>
                <c:ptCount val="2"/>
                <c:pt idx="0">
                  <c:v>1039.9201658290594</c:v>
                </c:pt>
                <c:pt idx="1">
                  <c:v>1145.5129414455371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18912"/>
        <c:axId val="92920832"/>
      </c:barChart>
      <c:catAx>
        <c:axId val="9291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92920832"/>
        <c:crosses val="autoZero"/>
        <c:auto val="1"/>
        <c:lblAlgn val="ctr"/>
        <c:lblOffset val="100"/>
        <c:noMultiLvlLbl val="0"/>
      </c:catAx>
      <c:valAx>
        <c:axId val="9292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</a:t>
                </a:r>
                <a:r>
                  <a:rPr lang="el-GR"/>
                  <a:t>μ</a:t>
                </a:r>
                <a:r>
                  <a:rPr lang="en-GB"/>
                  <a:t>g kg</a:t>
                </a:r>
                <a:r>
                  <a:rPr lang="en-GB" baseline="30000"/>
                  <a:t>-1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3.3461483110955779E-3"/>
              <c:y val="0.2338371382822430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92918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615441722345954"/>
          <c:y val="1.7144813420061623E-2"/>
          <c:w val="0.20301305321244648"/>
          <c:h val="0.1514062054501632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5507436570428"/>
          <c:y val="5.1400554097404488E-2"/>
          <c:w val="0.848957349081364"/>
          <c:h val="0.7982250656167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SA WO'!$N$85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'2010 SA WO'!$M$86:$M$87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SA WO'!$N$86:$N$87</c:f>
              <c:numCache>
                <c:formatCode>0</c:formatCode>
                <c:ptCount val="2"/>
                <c:pt idx="0">
                  <c:v>1445.4397707459289</c:v>
                </c:pt>
                <c:pt idx="1">
                  <c:v>1224.61619926505</c:v>
                </c:pt>
              </c:numCache>
            </c:numRef>
          </c:val>
        </c:ser>
        <c:ser>
          <c:idx val="1"/>
          <c:order val="1"/>
          <c:tx>
            <c:strRef>
              <c:f>'2010 SA WO'!$O$85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'2010 SA WO'!$M$86:$M$87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SA WO'!$O$86:$O$87</c:f>
              <c:numCache>
                <c:formatCode>0</c:formatCode>
                <c:ptCount val="2"/>
                <c:pt idx="0">
                  <c:v>1230.2687708123824</c:v>
                </c:pt>
                <c:pt idx="1">
                  <c:v>1137.6272858234317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487616"/>
        <c:axId val="69497600"/>
      </c:barChart>
      <c:catAx>
        <c:axId val="6948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497600"/>
        <c:crosses val="autoZero"/>
        <c:auto val="1"/>
        <c:lblAlgn val="ctr"/>
        <c:lblOffset val="100"/>
        <c:noMultiLvlLbl val="0"/>
      </c:catAx>
      <c:valAx>
        <c:axId val="6949760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69487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827909011373578"/>
          <c:y val="2.2764289880431603E-2"/>
          <c:w val="0.32172090988626512"/>
          <c:h val="0.167434383202100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5507436570428"/>
          <c:y val="5.1400554097404488E-2"/>
          <c:w val="0.848957349081364"/>
          <c:h val="0.7982250656167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SA WO'!$AA$85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'2010 SA WO'!$Z$86:$Z$87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SA WO'!$AA$86:$AA$87</c:f>
              <c:numCache>
                <c:formatCode>General</c:formatCode>
                <c:ptCount val="2"/>
                <c:pt idx="0">
                  <c:v>1536</c:v>
                </c:pt>
                <c:pt idx="1">
                  <c:v>1289</c:v>
                </c:pt>
              </c:numCache>
            </c:numRef>
          </c:val>
        </c:ser>
        <c:ser>
          <c:idx val="1"/>
          <c:order val="1"/>
          <c:tx>
            <c:strRef>
              <c:f>'2010 SA WO'!$AB$85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'2010 SA WO'!$Z$86:$Z$87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SA WO'!$AB$86:$AB$87</c:f>
              <c:numCache>
                <c:formatCode>General</c:formatCode>
                <c:ptCount val="2"/>
                <c:pt idx="0">
                  <c:v>1316</c:v>
                </c:pt>
                <c:pt idx="1">
                  <c:v>1218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10272"/>
        <c:axId val="69511808"/>
      </c:barChart>
      <c:catAx>
        <c:axId val="6951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511808"/>
        <c:crosses val="autoZero"/>
        <c:auto val="1"/>
        <c:lblAlgn val="ctr"/>
        <c:lblOffset val="100"/>
        <c:noMultiLvlLbl val="0"/>
      </c:catAx>
      <c:valAx>
        <c:axId val="69511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951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827909011373578"/>
          <c:y val="2.2764289880431603E-2"/>
          <c:w val="0.32172090988626512"/>
          <c:h val="0.1674343832021000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99490207954774"/>
          <c:y val="8.9375394531379979E-2"/>
          <c:w val="0.7535316979608323"/>
          <c:h val="0.79464500481743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HA SO'!$O$77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'2010 HA SO'!$N$78:$N$79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HA SO'!$O$78:$O$79</c:f>
              <c:numCache>
                <c:formatCode>0</c:formatCode>
                <c:ptCount val="2"/>
                <c:pt idx="0">
                  <c:v>140.28137045619576</c:v>
                </c:pt>
                <c:pt idx="1">
                  <c:v>130.61708881318427</c:v>
                </c:pt>
              </c:numCache>
            </c:numRef>
          </c:val>
        </c:ser>
        <c:ser>
          <c:idx val="1"/>
          <c:order val="1"/>
          <c:tx>
            <c:strRef>
              <c:f>'2010 HA SO'!$P$77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'2010 HA SO'!$N$78:$N$79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HA SO'!$P$78:$P$79</c:f>
              <c:numCache>
                <c:formatCode>0</c:formatCode>
                <c:ptCount val="2"/>
                <c:pt idx="0">
                  <c:v>124.16523075924107</c:v>
                </c:pt>
                <c:pt idx="1">
                  <c:v>148.93610777109166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17824"/>
        <c:axId val="70719360"/>
      </c:barChart>
      <c:catAx>
        <c:axId val="7071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719360"/>
        <c:crosses val="autoZero"/>
        <c:auto val="1"/>
        <c:lblAlgn val="ctr"/>
        <c:lblOffset val="100"/>
        <c:noMultiLvlLbl val="0"/>
      </c:catAx>
      <c:valAx>
        <c:axId val="70719360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(ppb)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70717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780533683289616"/>
          <c:y val="4.2044586198877005E-3"/>
          <c:w val="0.36052799650043738"/>
          <c:h val="0.1012957241104356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00019442014201"/>
          <c:y val="3.8998907006312596E-2"/>
          <c:w val="0.75602751045008321"/>
          <c:h val="0.81451049496999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HA WO'!$O$78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'2010 HA WO'!$N$79:$N$80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HA WO'!$O$79:$O$80</c:f>
              <c:numCache>
                <c:formatCode>0</c:formatCode>
                <c:ptCount val="2"/>
                <c:pt idx="0">
                  <c:v>126.76518658578465</c:v>
                </c:pt>
                <c:pt idx="1">
                  <c:v>121.89895989248669</c:v>
                </c:pt>
              </c:numCache>
            </c:numRef>
          </c:val>
        </c:ser>
        <c:ser>
          <c:idx val="1"/>
          <c:order val="1"/>
          <c:tx>
            <c:strRef>
              <c:f>'2010 HA WO'!$P$78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'2010 HA WO'!$N$79:$N$80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HA WO'!$P$79:$P$80</c:f>
              <c:numCache>
                <c:formatCode>0</c:formatCode>
                <c:ptCount val="2"/>
                <c:pt idx="0">
                  <c:v>92.469817393822311</c:v>
                </c:pt>
                <c:pt idx="1">
                  <c:v>80.723503024883826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54304"/>
        <c:axId val="70755840"/>
      </c:barChart>
      <c:catAx>
        <c:axId val="707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755840"/>
        <c:crosses val="autoZero"/>
        <c:auto val="1"/>
        <c:lblAlgn val="ctr"/>
        <c:lblOffset val="100"/>
        <c:noMultiLvlLbl val="0"/>
      </c:catAx>
      <c:valAx>
        <c:axId val="7075584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70754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06933508311462"/>
          <c:y val="1.0845768924776754E-2"/>
          <c:w val="0.32648622047244136"/>
          <c:h val="0.1548898455681709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00019442014206"/>
          <c:y val="3.8998907006312596E-2"/>
          <c:w val="0.75602751045008365"/>
          <c:h val="0.81451049496999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 HA WO'!$AB$66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'2010 HA WO'!$AA$67:$AA$68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HA WO'!$AB$67:$AB$68</c:f>
              <c:numCache>
                <c:formatCode>General</c:formatCode>
                <c:ptCount val="2"/>
                <c:pt idx="0">
                  <c:v>150.19999999999999</c:v>
                </c:pt>
                <c:pt idx="1">
                  <c:v>158.6</c:v>
                </c:pt>
              </c:numCache>
            </c:numRef>
          </c:val>
        </c:ser>
        <c:ser>
          <c:idx val="1"/>
          <c:order val="1"/>
          <c:tx>
            <c:strRef>
              <c:f>'2010 HA WO'!$AC$66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'2010 HA WO'!$AA$67:$AA$68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'2010 HA WO'!$AC$67:$AC$68</c:f>
              <c:numCache>
                <c:formatCode>General</c:formatCode>
                <c:ptCount val="2"/>
                <c:pt idx="0">
                  <c:v>119.7</c:v>
                </c:pt>
                <c:pt idx="1">
                  <c:v>114.7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93856"/>
        <c:axId val="70807936"/>
      </c:barChart>
      <c:catAx>
        <c:axId val="7079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807936"/>
        <c:crosses val="autoZero"/>
        <c:auto val="1"/>
        <c:lblAlgn val="ctr"/>
        <c:lblOffset val="100"/>
        <c:noMultiLvlLbl val="0"/>
      </c:catAx>
      <c:valAx>
        <c:axId val="7080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079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06933508311462"/>
          <c:y val="1.0845768924776754E-2"/>
          <c:w val="0.32648622047244158"/>
          <c:h val="0.11795551871805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3723828414579"/>
          <c:y val="5.5327920814858843E-2"/>
          <c:w val="0.81926368936707339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HA WO'!$G$79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HA WO'!$F$81:$F$82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WO'!$G$81:$G$82</c:f>
              <c:numCache>
                <c:formatCode>0</c:formatCode>
                <c:ptCount val="2"/>
                <c:pt idx="0">
                  <c:v>248.31331052955707</c:v>
                </c:pt>
                <c:pt idx="1">
                  <c:v>505.82466200311455</c:v>
                </c:pt>
              </c:numCache>
            </c:numRef>
          </c:val>
        </c:ser>
        <c:ser>
          <c:idx val="1"/>
          <c:order val="1"/>
          <c:tx>
            <c:strRef>
              <c:f>'2011 HA WO'!$H$79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HA WO'!$F$81:$F$82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WO'!$H$81:$H$82</c:f>
              <c:numCache>
                <c:formatCode>0</c:formatCode>
                <c:ptCount val="2"/>
                <c:pt idx="0">
                  <c:v>250.61092530321147</c:v>
                </c:pt>
                <c:pt idx="1">
                  <c:v>337.28730865886894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95488"/>
        <c:axId val="70901760"/>
      </c:barChart>
      <c:catAx>
        <c:axId val="7089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70901760"/>
        <c:crosses val="autoZero"/>
        <c:auto val="1"/>
        <c:lblAlgn val="ctr"/>
        <c:lblOffset val="100"/>
        <c:noMultiLvlLbl val="0"/>
      </c:catAx>
      <c:valAx>
        <c:axId val="70901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(ppb)</a:t>
                </a:r>
              </a:p>
            </c:rich>
          </c:tx>
          <c:layout>
            <c:manualLayout>
              <c:xMode val="edge"/>
              <c:yMode val="edge"/>
              <c:x val="1.8879004628238268E-2"/>
              <c:y val="0.2299097824251686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70895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8032698202801"/>
          <c:y val="5.7278604512796018E-2"/>
          <c:w val="0.13687103043417284"/>
          <c:h val="0.1610489161459586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3723828414579"/>
          <c:y val="5.5327920814858843E-2"/>
          <c:w val="0.81926368936707339"/>
          <c:h val="0.78549158899082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 HA SO'!$G$84</c:f>
              <c:strCache>
                <c:ptCount val="1"/>
                <c:pt idx="0">
                  <c:v>min-till</c:v>
                </c:pt>
              </c:strCache>
            </c:strRef>
          </c:tx>
          <c:invertIfNegative val="0"/>
          <c:cat>
            <c:strRef>
              <c:f>'2011 HA SO'!$F$86:$F$87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SO'!$G$86:$G$87</c:f>
              <c:numCache>
                <c:formatCode>0</c:formatCode>
                <c:ptCount val="2"/>
                <c:pt idx="0">
                  <c:v>112.20184543019634</c:v>
                </c:pt>
                <c:pt idx="1">
                  <c:v>148.25180851459541</c:v>
                </c:pt>
              </c:numCache>
            </c:numRef>
          </c:val>
        </c:ser>
        <c:ser>
          <c:idx val="1"/>
          <c:order val="1"/>
          <c:tx>
            <c:strRef>
              <c:f>'2011 HA SO'!$H$84</c:f>
              <c:strCache>
                <c:ptCount val="1"/>
                <c:pt idx="0">
                  <c:v>plough</c:v>
                </c:pt>
              </c:strCache>
            </c:strRef>
          </c:tx>
          <c:invertIfNegative val="0"/>
          <c:cat>
            <c:strRef>
              <c:f>'2011 HA SO'!$F$86:$F$87</c:f>
              <c:strCache>
                <c:ptCount val="2"/>
                <c:pt idx="0">
                  <c:v>OSR</c:v>
                </c:pt>
                <c:pt idx="1">
                  <c:v>Wheat</c:v>
                </c:pt>
              </c:strCache>
            </c:strRef>
          </c:cat>
          <c:val>
            <c:numRef>
              <c:f>'2011 HA SO'!$H$86:$H$87</c:f>
              <c:numCache>
                <c:formatCode>0</c:formatCode>
                <c:ptCount val="2"/>
                <c:pt idx="0">
                  <c:v>103.75284158180128</c:v>
                </c:pt>
                <c:pt idx="1">
                  <c:v>137.08817661648544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2240"/>
        <c:axId val="76473088"/>
      </c:barChart>
      <c:catAx>
        <c:axId val="7644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Previous crop</a:t>
                </a:r>
              </a:p>
            </c:rich>
          </c:tx>
          <c:overlay val="0"/>
        </c:title>
        <c:majorTickMark val="out"/>
        <c:minorTickMark val="none"/>
        <c:tickLblPos val="nextTo"/>
        <c:crossAx val="76473088"/>
        <c:crosses val="autoZero"/>
        <c:auto val="1"/>
        <c:lblAlgn val="ctr"/>
        <c:lblOffset val="100"/>
        <c:noMultiLvlLbl val="0"/>
      </c:catAx>
      <c:valAx>
        <c:axId val="764730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HT2+T2 (ppb)</a:t>
                </a:r>
              </a:p>
            </c:rich>
          </c:tx>
          <c:layout>
            <c:manualLayout>
              <c:xMode val="edge"/>
              <c:yMode val="edge"/>
              <c:x val="1.3789946104065236E-2"/>
              <c:y val="0.22990978242516866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7644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8032698202801"/>
          <c:y val="5.7278604512796018E-2"/>
          <c:w val="0.13687103043417284"/>
          <c:h val="0.1610489161459586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emf"/><Relationship Id="rId5" Type="http://schemas.openxmlformats.org/officeDocument/2006/relationships/image" Target="../media/image3.emf"/><Relationship Id="rId4" Type="http://schemas.openxmlformats.org/officeDocument/2006/relationships/image" Target="../media/image2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25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chart" Target="../charts/chart3.xml"/><Relationship Id="rId6" Type="http://schemas.openxmlformats.org/officeDocument/2006/relationships/image" Target="../media/image8.emf"/><Relationship Id="rId5" Type="http://schemas.openxmlformats.org/officeDocument/2006/relationships/chart" Target="../charts/chart4.xml"/><Relationship Id="rId4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chart" Target="../charts/chart6.xml"/><Relationship Id="rId6" Type="http://schemas.openxmlformats.org/officeDocument/2006/relationships/chart" Target="../charts/chart7.xml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6.png"/><Relationship Id="rId1" Type="http://schemas.openxmlformats.org/officeDocument/2006/relationships/image" Target="../media/image15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7" Type="http://schemas.openxmlformats.org/officeDocument/2006/relationships/chart" Target="../charts/chart10.xml"/><Relationship Id="rId2" Type="http://schemas.openxmlformats.org/officeDocument/2006/relationships/image" Target="../media/image20.emf"/><Relationship Id="rId1" Type="http://schemas.openxmlformats.org/officeDocument/2006/relationships/image" Target="../media/image19.emf"/><Relationship Id="rId6" Type="http://schemas.openxmlformats.org/officeDocument/2006/relationships/image" Target="../media/image24.emf"/><Relationship Id="rId5" Type="http://schemas.openxmlformats.org/officeDocument/2006/relationships/image" Target="../media/image23.emf"/><Relationship Id="rId4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75</xdr:row>
      <xdr:rowOff>0</xdr:rowOff>
    </xdr:from>
    <xdr:to>
      <xdr:col>34</xdr:col>
      <xdr:colOff>276225</xdr:colOff>
      <xdr:row>89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352425</xdr:colOff>
      <xdr:row>75</xdr:row>
      <xdr:rowOff>85725</xdr:rowOff>
    </xdr:from>
    <xdr:to>
      <xdr:col>23</xdr:col>
      <xdr:colOff>19050</xdr:colOff>
      <xdr:row>89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142875</xdr:colOff>
      <xdr:row>77</xdr:row>
      <xdr:rowOff>19050</xdr:rowOff>
    </xdr:from>
    <xdr:to>
      <xdr:col>19</xdr:col>
      <xdr:colOff>390525</xdr:colOff>
      <xdr:row>78</xdr:row>
      <xdr:rowOff>38100</xdr:rowOff>
    </xdr:to>
    <xdr:sp macro="" textlink="">
      <xdr:nvSpPr>
        <xdr:cNvPr id="4" name="TextBox 3"/>
        <xdr:cNvSpPr txBox="1"/>
      </xdr:nvSpPr>
      <xdr:spPr>
        <a:xfrm>
          <a:off x="11725275" y="14687550"/>
          <a:ext cx="2476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/>
            <a:t>a</a:t>
          </a:r>
          <a:endParaRPr lang="en-GB" sz="1100"/>
        </a:p>
      </xdr:txBody>
    </xdr:sp>
    <xdr:clientData/>
  </xdr:twoCellAnchor>
  <xdr:twoCellAnchor>
    <xdr:from>
      <xdr:col>19</xdr:col>
      <xdr:colOff>504825</xdr:colOff>
      <xdr:row>79</xdr:row>
      <xdr:rowOff>85725</xdr:rowOff>
    </xdr:from>
    <xdr:to>
      <xdr:col>20</xdr:col>
      <xdr:colOff>142875</xdr:colOff>
      <xdr:row>80</xdr:row>
      <xdr:rowOff>104775</xdr:rowOff>
    </xdr:to>
    <xdr:sp macro="" textlink="">
      <xdr:nvSpPr>
        <xdr:cNvPr id="5" name="TextBox 4"/>
        <xdr:cNvSpPr txBox="1"/>
      </xdr:nvSpPr>
      <xdr:spPr>
        <a:xfrm>
          <a:off x="12087225" y="15135225"/>
          <a:ext cx="2476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/>
            <a:t>b</a:t>
          </a:r>
          <a:endParaRPr lang="en-GB" sz="1100"/>
        </a:p>
      </xdr:txBody>
    </xdr:sp>
    <xdr:clientData/>
  </xdr:twoCellAnchor>
  <xdr:twoCellAnchor>
    <xdr:from>
      <xdr:col>21</xdr:col>
      <xdr:colOff>114299</xdr:colOff>
      <xdr:row>78</xdr:row>
      <xdr:rowOff>66674</xdr:rowOff>
    </xdr:from>
    <xdr:to>
      <xdr:col>21</xdr:col>
      <xdr:colOff>485774</xdr:colOff>
      <xdr:row>79</xdr:row>
      <xdr:rowOff>95249</xdr:rowOff>
    </xdr:to>
    <xdr:sp macro="" textlink="">
      <xdr:nvSpPr>
        <xdr:cNvPr id="6" name="TextBox 5"/>
        <xdr:cNvSpPr txBox="1"/>
      </xdr:nvSpPr>
      <xdr:spPr>
        <a:xfrm>
          <a:off x="12915899" y="14925674"/>
          <a:ext cx="3714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/>
            <a:t>ab</a:t>
          </a:r>
          <a:endParaRPr lang="en-GB" sz="1100"/>
        </a:p>
      </xdr:txBody>
    </xdr:sp>
    <xdr:clientData/>
  </xdr:twoCellAnchor>
  <xdr:twoCellAnchor>
    <xdr:from>
      <xdr:col>21</xdr:col>
      <xdr:colOff>495299</xdr:colOff>
      <xdr:row>79</xdr:row>
      <xdr:rowOff>19049</xdr:rowOff>
    </xdr:from>
    <xdr:to>
      <xdr:col>22</xdr:col>
      <xdr:colOff>257174</xdr:colOff>
      <xdr:row>80</xdr:row>
      <xdr:rowOff>47624</xdr:rowOff>
    </xdr:to>
    <xdr:sp macro="" textlink="">
      <xdr:nvSpPr>
        <xdr:cNvPr id="7" name="TextBox 6"/>
        <xdr:cNvSpPr txBox="1"/>
      </xdr:nvSpPr>
      <xdr:spPr>
        <a:xfrm>
          <a:off x="13296899" y="15068549"/>
          <a:ext cx="37147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/>
            <a:t>ab</a:t>
          </a:r>
          <a:endParaRPr lang="en-GB" sz="1100"/>
        </a:p>
      </xdr:txBody>
    </xdr:sp>
    <xdr:clientData/>
  </xdr:twoCellAnchor>
  <xdr:twoCellAnchor>
    <xdr:from>
      <xdr:col>10</xdr:col>
      <xdr:colOff>552450</xdr:colOff>
      <xdr:row>5</xdr:row>
      <xdr:rowOff>28575</xdr:rowOff>
    </xdr:from>
    <xdr:to>
      <xdr:col>13</xdr:col>
      <xdr:colOff>523875</xdr:colOff>
      <xdr:row>12</xdr:row>
      <xdr:rowOff>95250</xdr:rowOff>
    </xdr:to>
    <xdr:sp macro="" textlink="">
      <xdr:nvSpPr>
        <xdr:cNvPr id="8" name="TextBox 7"/>
        <xdr:cNvSpPr txBox="1"/>
      </xdr:nvSpPr>
      <xdr:spPr>
        <a:xfrm>
          <a:off x="6648450" y="981075"/>
          <a:ext cx="180022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residuals</a:t>
          </a:r>
          <a:r>
            <a:rPr lang="en-GB" sz="1100" baseline="0"/>
            <a:t> OK</a:t>
          </a:r>
        </a:p>
        <a:p>
          <a:endParaRPr lang="en-GB" sz="1100" baseline="0"/>
        </a:p>
        <a:p>
          <a:r>
            <a:rPr lang="en-GB" sz="1100"/>
            <a:t>interaction signif</a:t>
          </a:r>
        </a:p>
        <a:p>
          <a:endParaRPr lang="en-GB" sz="1100"/>
        </a:p>
        <a:p>
          <a:r>
            <a:rPr lang="en-GB" sz="1100"/>
            <a:t>see right for non-t</a:t>
          </a:r>
        </a:p>
      </xdr:txBody>
    </xdr:sp>
    <xdr:clientData/>
  </xdr:twoCellAnchor>
  <xdr:twoCellAnchor>
    <xdr:from>
      <xdr:col>27</xdr:col>
      <xdr:colOff>0</xdr:colOff>
      <xdr:row>5</xdr:row>
      <xdr:rowOff>0</xdr:rowOff>
    </xdr:from>
    <xdr:to>
      <xdr:col>29</xdr:col>
      <xdr:colOff>581025</xdr:colOff>
      <xdr:row>12</xdr:row>
      <xdr:rowOff>66675</xdr:rowOff>
    </xdr:to>
    <xdr:sp macro="" textlink="">
      <xdr:nvSpPr>
        <xdr:cNvPr id="9" name="TextBox 8"/>
        <xdr:cNvSpPr txBox="1"/>
      </xdr:nvSpPr>
      <xdr:spPr>
        <a:xfrm>
          <a:off x="16459200" y="952500"/>
          <a:ext cx="180022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Non-t</a:t>
          </a:r>
          <a:r>
            <a:rPr lang="en-GB" sz="1100" b="1" baseline="0"/>
            <a:t> </a:t>
          </a:r>
          <a:endParaRPr lang="en-GB" sz="1100" b="1"/>
        </a:p>
        <a:p>
          <a:endParaRPr lang="en-GB" sz="1100"/>
        </a:p>
        <a:p>
          <a:r>
            <a:rPr lang="en-GB" sz="1100"/>
            <a:t>residuals</a:t>
          </a:r>
          <a:r>
            <a:rPr lang="en-GB" sz="1100" baseline="0"/>
            <a:t>  better</a:t>
          </a:r>
        </a:p>
        <a:p>
          <a:endParaRPr lang="en-GB" sz="1100" baseline="0"/>
        </a:p>
        <a:p>
          <a:r>
            <a:rPr lang="en-GB" sz="1100"/>
            <a:t>interaction signif</a:t>
          </a:r>
        </a:p>
        <a:p>
          <a:endParaRPr lang="en-GB" sz="1100"/>
        </a:p>
      </xdr:txBody>
    </xdr:sp>
    <xdr:clientData/>
  </xdr:twoCellAnchor>
  <xdr:twoCellAnchor>
    <xdr:from>
      <xdr:col>30</xdr:col>
      <xdr:colOff>400050</xdr:colOff>
      <xdr:row>76</xdr:row>
      <xdr:rowOff>38100</xdr:rowOff>
    </xdr:from>
    <xdr:to>
      <xdr:col>31</xdr:col>
      <xdr:colOff>38100</xdr:colOff>
      <xdr:row>77</xdr:row>
      <xdr:rowOff>57150</xdr:rowOff>
    </xdr:to>
    <xdr:sp macro="" textlink="">
      <xdr:nvSpPr>
        <xdr:cNvPr id="10" name="TextBox 9"/>
        <xdr:cNvSpPr txBox="1"/>
      </xdr:nvSpPr>
      <xdr:spPr>
        <a:xfrm>
          <a:off x="18688050" y="14516100"/>
          <a:ext cx="2476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200"/>
            <a:t>a</a:t>
          </a:r>
          <a:endParaRPr lang="en-GB" sz="1100"/>
        </a:p>
      </xdr:txBody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21</xdr:col>
      <xdr:colOff>200025</xdr:colOff>
      <xdr:row>16</xdr:row>
      <xdr:rowOff>133350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53600" y="0"/>
          <a:ext cx="3248025" cy="318135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609599</xdr:colOff>
      <xdr:row>19</xdr:row>
      <xdr:rowOff>0</xdr:rowOff>
    </xdr:from>
    <xdr:to>
      <xdr:col>21</xdr:col>
      <xdr:colOff>561974</xdr:colOff>
      <xdr:row>37</xdr:row>
      <xdr:rowOff>104775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753599" y="3619500"/>
          <a:ext cx="3609975" cy="3533775"/>
        </a:xfrm>
        <a:prstGeom prst="rect">
          <a:avLst/>
        </a:prstGeom>
        <a:noFill/>
      </xdr:spPr>
    </xdr:pic>
    <xdr:clientData/>
  </xdr:twoCellAnchor>
  <xdr:twoCellAnchor editAs="oneCell">
    <xdr:from>
      <xdr:col>32</xdr:col>
      <xdr:colOff>0</xdr:colOff>
      <xdr:row>19</xdr:row>
      <xdr:rowOff>0</xdr:rowOff>
    </xdr:from>
    <xdr:to>
      <xdr:col>37</xdr:col>
      <xdr:colOff>247650</xdr:colOff>
      <xdr:row>37</xdr:row>
      <xdr:rowOff>104775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507200" y="3619500"/>
          <a:ext cx="3295650" cy="3533775"/>
        </a:xfrm>
        <a:prstGeom prst="rect">
          <a:avLst/>
        </a:prstGeom>
        <a:noFill/>
      </xdr:spPr>
    </xdr:pic>
    <xdr:clientData/>
  </xdr:twoCellAnchor>
  <xdr:twoCellAnchor editAs="oneCell">
    <xdr:from>
      <xdr:col>32</xdr:col>
      <xdr:colOff>0</xdr:colOff>
      <xdr:row>0</xdr:row>
      <xdr:rowOff>0</xdr:rowOff>
    </xdr:from>
    <xdr:to>
      <xdr:col>37</xdr:col>
      <xdr:colOff>66675</xdr:colOff>
      <xdr:row>16</xdr:row>
      <xdr:rowOff>133350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507200" y="0"/>
          <a:ext cx="3114675" cy="3181350"/>
        </a:xfrm>
        <a:prstGeom prst="rect">
          <a:avLst/>
        </a:prstGeom>
        <a:noFill/>
      </xdr:spPr>
    </xdr:pic>
    <xdr:clientData/>
  </xdr:twoCellAnchor>
  <xdr:twoCellAnchor>
    <xdr:from>
      <xdr:col>31</xdr:col>
      <xdr:colOff>142875</xdr:colOff>
      <xdr:row>78</xdr:row>
      <xdr:rowOff>133350</xdr:rowOff>
    </xdr:from>
    <xdr:to>
      <xdr:col>31</xdr:col>
      <xdr:colOff>390525</xdr:colOff>
      <xdr:row>79</xdr:row>
      <xdr:rowOff>152400</xdr:rowOff>
    </xdr:to>
    <xdr:sp macro="" textlink="">
      <xdr:nvSpPr>
        <xdr:cNvPr id="15" name="TextBox 14"/>
        <xdr:cNvSpPr txBox="1"/>
      </xdr:nvSpPr>
      <xdr:spPr>
        <a:xfrm>
          <a:off x="19040475" y="14992350"/>
          <a:ext cx="2476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GB" sz="1200"/>
            <a:t>b</a:t>
          </a:r>
          <a:endParaRPr lang="en-GB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139</xdr:row>
      <xdr:rowOff>0</xdr:rowOff>
    </xdr:from>
    <xdr:to>
      <xdr:col>12</xdr:col>
      <xdr:colOff>247650</xdr:colOff>
      <xdr:row>157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6479500"/>
          <a:ext cx="32956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69</xdr:row>
      <xdr:rowOff>0</xdr:rowOff>
    </xdr:from>
    <xdr:to>
      <xdr:col>17</xdr:col>
      <xdr:colOff>114300</xdr:colOff>
      <xdr:row>85</xdr:row>
      <xdr:rowOff>185738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0</xdr:colOff>
      <xdr:row>16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590550</xdr:colOff>
      <xdr:row>16</xdr:row>
      <xdr:rowOff>190499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1314450</xdr:colOff>
      <xdr:row>18</xdr:row>
      <xdr:rowOff>180974</xdr:rowOff>
    </xdr:from>
    <xdr:to>
      <xdr:col>7</xdr:col>
      <xdr:colOff>590550</xdr:colOff>
      <xdr:row>34</xdr:row>
      <xdr:rowOff>19049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190499</xdr:rowOff>
    </xdr:from>
    <xdr:to>
      <xdr:col>16</xdr:col>
      <xdr:colOff>9525</xdr:colOff>
      <xdr:row>33</xdr:row>
      <xdr:rowOff>180974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219075</xdr:colOff>
      <xdr:row>21</xdr:row>
      <xdr:rowOff>123825</xdr:rowOff>
    </xdr:from>
    <xdr:to>
      <xdr:col>11</xdr:col>
      <xdr:colOff>504825</xdr:colOff>
      <xdr:row>23</xdr:row>
      <xdr:rowOff>9525</xdr:rowOff>
    </xdr:to>
    <xdr:sp macro="" textlink="">
      <xdr:nvSpPr>
        <xdr:cNvPr id="6" name="TextBox 5"/>
        <xdr:cNvSpPr txBox="1"/>
      </xdr:nvSpPr>
      <xdr:spPr>
        <a:xfrm>
          <a:off x="7639050" y="4124325"/>
          <a:ext cx="285750" cy="2667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A</a:t>
          </a:r>
        </a:p>
      </xdr:txBody>
    </xdr:sp>
    <xdr:clientData/>
  </xdr:twoCellAnchor>
  <xdr:twoCellAnchor>
    <xdr:from>
      <xdr:col>14</xdr:col>
      <xdr:colOff>104775</xdr:colOff>
      <xdr:row>20</xdr:row>
      <xdr:rowOff>9525</xdr:rowOff>
    </xdr:from>
    <xdr:to>
      <xdr:col>14</xdr:col>
      <xdr:colOff>390525</xdr:colOff>
      <xdr:row>21</xdr:row>
      <xdr:rowOff>85725</xdr:rowOff>
    </xdr:to>
    <xdr:sp macro="" textlink="">
      <xdr:nvSpPr>
        <xdr:cNvPr id="7" name="TextBox 6"/>
        <xdr:cNvSpPr txBox="1"/>
      </xdr:nvSpPr>
      <xdr:spPr>
        <a:xfrm>
          <a:off x="9353550" y="3819525"/>
          <a:ext cx="2857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B</a:t>
          </a: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0.3378</cdr:x>
      <cdr:y>0.18904</cdr:y>
    </cdr:from>
    <cdr:to>
      <cdr:x>0.40476</cdr:x>
      <cdr:y>0.283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441450" y="53657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  <cdr:relSizeAnchor xmlns:cdr="http://schemas.openxmlformats.org/drawingml/2006/chartDrawing">
    <cdr:from>
      <cdr:x>0.74182</cdr:x>
      <cdr:y>0.01678</cdr:y>
    </cdr:from>
    <cdr:to>
      <cdr:x>0.80878</cdr:x>
      <cdr:y>0.11074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3165475" y="4762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B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0.30052</cdr:x>
      <cdr:y>0.41034</cdr:y>
    </cdr:from>
    <cdr:to>
      <cdr:x>0.36764</cdr:x>
      <cdr:y>0.50275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279525" y="118427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  <cdr:relSizeAnchor xmlns:cdr="http://schemas.openxmlformats.org/drawingml/2006/chartDrawing">
    <cdr:from>
      <cdr:x>0.6786</cdr:x>
      <cdr:y>0.07371</cdr:y>
    </cdr:from>
    <cdr:to>
      <cdr:x>0.75839</cdr:x>
      <cdr:y>0.16612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2889249" y="212725"/>
          <a:ext cx="339725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ab</a:t>
          </a:r>
        </a:p>
      </cdr:txBody>
    </cdr:sp>
  </cdr:relSizeAnchor>
  <cdr:relSizeAnchor xmlns:cdr="http://schemas.openxmlformats.org/drawingml/2006/chartDrawing">
    <cdr:from>
      <cdr:x>0.41014</cdr:x>
      <cdr:y>0.41034</cdr:y>
    </cdr:from>
    <cdr:to>
      <cdr:x>0.47726</cdr:x>
      <cdr:y>0.50275</cdr:y>
    </cdr:to>
    <cdr:sp macro="" textlink="">
      <cdr:nvSpPr>
        <cdr:cNvPr id="4" name="TextBox 5"/>
        <cdr:cNvSpPr txBox="1"/>
      </cdr:nvSpPr>
      <cdr:spPr>
        <a:xfrm xmlns:a="http://schemas.openxmlformats.org/drawingml/2006/main">
          <a:off x="1746250" y="118427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  <cdr:relSizeAnchor xmlns:cdr="http://schemas.openxmlformats.org/drawingml/2006/chartDrawing">
    <cdr:from>
      <cdr:x>0.7994</cdr:x>
      <cdr:y>0.29813</cdr:y>
    </cdr:from>
    <cdr:to>
      <cdr:x>0.86652</cdr:x>
      <cdr:y>0.39054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3403600" y="86042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600075</xdr:colOff>
      <xdr:row>16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6</xdr:col>
      <xdr:colOff>600075</xdr:colOff>
      <xdr:row>34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19</xdr:row>
      <xdr:rowOff>1</xdr:rowOff>
    </xdr:from>
    <xdr:to>
      <xdr:col>14</xdr:col>
      <xdr:colOff>0</xdr:colOff>
      <xdr:row>35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0</xdr:row>
      <xdr:rowOff>190499</xdr:rowOff>
    </xdr:from>
    <xdr:to>
      <xdr:col>14</xdr:col>
      <xdr:colOff>0</xdr:colOff>
      <xdr:row>16</xdr:row>
      <xdr:rowOff>180974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0.6747</cdr:x>
      <cdr:y>0.17361</cdr:y>
    </cdr:from>
    <cdr:to>
      <cdr:x>0.78644</cdr:x>
      <cdr:y>0.25347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2461341" y="525856"/>
          <a:ext cx="407636" cy="2418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/>
            <a:t>ab</a:t>
          </a:r>
          <a:endParaRPr lang="en-GB" sz="1100"/>
        </a:p>
      </cdr:txBody>
    </cdr:sp>
  </cdr:relSizeAnchor>
  <cdr:relSizeAnchor xmlns:cdr="http://schemas.openxmlformats.org/drawingml/2006/chartDrawing">
    <cdr:from>
      <cdr:x>0.78433</cdr:x>
      <cdr:y>0.2105</cdr:y>
    </cdr:from>
    <cdr:to>
      <cdr:x>0.89608</cdr:x>
      <cdr:y>0.29036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2861305" y="637590"/>
          <a:ext cx="407673" cy="2418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/>
            <a:t>ab</a:t>
          </a:r>
          <a:endParaRPr lang="en-GB" sz="1100"/>
        </a:p>
      </cdr:txBody>
    </cdr:sp>
  </cdr:relSizeAnchor>
  <cdr:relSizeAnchor xmlns:cdr="http://schemas.openxmlformats.org/drawingml/2006/chartDrawing">
    <cdr:from>
      <cdr:x>0.30287</cdr:x>
      <cdr:y>0.09119</cdr:y>
    </cdr:from>
    <cdr:to>
      <cdr:x>0.41461</cdr:x>
      <cdr:y>0.17105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1104900" y="276225"/>
          <a:ext cx="407636" cy="2418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/>
            <a:t>a</a:t>
          </a:r>
          <a:endParaRPr lang="en-GB" sz="1100"/>
        </a:p>
      </cdr:txBody>
    </cdr:sp>
  </cdr:relSizeAnchor>
  <cdr:relSizeAnchor xmlns:cdr="http://schemas.openxmlformats.org/drawingml/2006/chartDrawing">
    <cdr:from>
      <cdr:x>0.41514</cdr:x>
      <cdr:y>0.24843</cdr:y>
    </cdr:from>
    <cdr:to>
      <cdr:x>0.52688</cdr:x>
      <cdr:y>0.32829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14475" y="752475"/>
          <a:ext cx="407636" cy="2418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/>
            <a:t>b</a:t>
          </a:r>
          <a:endParaRPr lang="en-GB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0.76501</cdr:x>
      <cdr:y>0.17868</cdr:y>
    </cdr:from>
    <cdr:to>
      <cdr:x>0.87675</cdr:x>
      <cdr:y>0.25829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2790825" y="542925"/>
          <a:ext cx="407636" cy="2418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/>
            <a:t>B</a:t>
          </a:r>
          <a:endParaRPr lang="en-GB" sz="1100"/>
        </a:p>
      </cdr:txBody>
    </cdr:sp>
  </cdr:relSizeAnchor>
  <cdr:relSizeAnchor xmlns:cdr="http://schemas.openxmlformats.org/drawingml/2006/chartDrawing">
    <cdr:from>
      <cdr:x>0.36815</cdr:x>
      <cdr:y>0.09091</cdr:y>
    </cdr:from>
    <cdr:to>
      <cdr:x>0.47989</cdr:x>
      <cdr:y>0.15171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1343025" y="276225"/>
          <a:ext cx="407636" cy="1847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/>
            <a:t>A</a:t>
          </a:r>
          <a:endParaRPr lang="en-GB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9526</xdr:rowOff>
    </xdr:from>
    <xdr:to>
      <xdr:col>7</xdr:col>
      <xdr:colOff>0</xdr:colOff>
      <xdr:row>18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</xdr:row>
      <xdr:rowOff>28575</xdr:rowOff>
    </xdr:from>
    <xdr:to>
      <xdr:col>14</xdr:col>
      <xdr:colOff>0</xdr:colOff>
      <xdr:row>19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581025</xdr:colOff>
      <xdr:row>19</xdr:row>
      <xdr:rowOff>180975</xdr:rowOff>
    </xdr:from>
    <xdr:to>
      <xdr:col>14</xdr:col>
      <xdr:colOff>19050</xdr:colOff>
      <xdr:row>37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20</xdr:row>
      <xdr:rowOff>180975</xdr:rowOff>
    </xdr:from>
    <xdr:to>
      <xdr:col>7</xdr:col>
      <xdr:colOff>9525</xdr:colOff>
      <xdr:row>36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484584</xdr:colOff>
      <xdr:row>37</xdr:row>
      <xdr:rowOff>0</xdr:rowOff>
    </xdr:from>
    <xdr:to>
      <xdr:col>9</xdr:col>
      <xdr:colOff>484584</xdr:colOff>
      <xdr:row>49</xdr:row>
      <xdr:rowOff>47625</xdr:rowOff>
    </xdr:to>
    <xdr:sp macro="" textlink="">
      <xdr:nvSpPr>
        <xdr:cNvPr id="6" name="TextBox 5"/>
        <xdr:cNvSpPr txBox="1"/>
      </xdr:nvSpPr>
      <xdr:spPr>
        <a:xfrm>
          <a:off x="2717006" y="7158633"/>
          <a:ext cx="2693789" cy="23693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HA 2010 and SA 2011 no significant differences with mean HT2+T2 of ca. 120 ppb</a:t>
          </a:r>
          <a:r>
            <a:rPr lang="en-GB" sz="1100" baseline="0"/>
            <a:t> .</a:t>
          </a:r>
        </a:p>
        <a:p>
          <a:endParaRPr lang="en-GB" sz="1100" b="1" u="sng" baseline="0"/>
        </a:p>
        <a:p>
          <a:r>
            <a:rPr lang="en-GB" sz="1100" baseline="0"/>
            <a:t>2010 site at SA which has a mean  of ca. 350 and a significant interaction with min-till higher after OSR cf ploughing and after wheat intermediate level with no diff between ploughing and min-till</a:t>
          </a:r>
        </a:p>
        <a:p>
          <a:endParaRPr lang="en-GB" sz="1100" baseline="0"/>
        </a:p>
        <a:p>
          <a:r>
            <a:rPr lang="en-GB" sz="1100" baseline="0"/>
            <a:t>2011 HA HT2+T2 levels higher after wheat cf OSR</a:t>
          </a:r>
          <a:endParaRPr lang="en-GB" sz="1100"/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20</xdr:col>
      <xdr:colOff>600075</xdr:colOff>
      <xdr:row>18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0</xdr:colOff>
      <xdr:row>3</xdr:row>
      <xdr:rowOff>1</xdr:rowOff>
    </xdr:from>
    <xdr:to>
      <xdr:col>28</xdr:col>
      <xdr:colOff>0</xdr:colOff>
      <xdr:row>19</xdr:row>
      <xdr:rowOff>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20</xdr:row>
      <xdr:rowOff>0</xdr:rowOff>
    </xdr:from>
    <xdr:to>
      <xdr:col>28</xdr:col>
      <xdr:colOff>9525</xdr:colOff>
      <xdr:row>36</xdr:row>
      <xdr:rowOff>9525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19050</xdr:colOff>
      <xdr:row>20</xdr:row>
      <xdr:rowOff>9525</xdr:rowOff>
    </xdr:from>
    <xdr:to>
      <xdr:col>21</xdr:col>
      <xdr:colOff>9525</xdr:colOff>
      <xdr:row>35</xdr:row>
      <xdr:rowOff>180975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104775</xdr:colOff>
      <xdr:row>37</xdr:row>
      <xdr:rowOff>123825</xdr:rowOff>
    </xdr:from>
    <xdr:to>
      <xdr:col>23</xdr:col>
      <xdr:colOff>38100</xdr:colOff>
      <xdr:row>49</xdr:row>
      <xdr:rowOff>171450</xdr:rowOff>
    </xdr:to>
    <xdr:sp macro="" textlink="">
      <xdr:nvSpPr>
        <xdr:cNvPr id="11" name="TextBox 10"/>
        <xdr:cNvSpPr txBox="1"/>
      </xdr:nvSpPr>
      <xdr:spPr>
        <a:xfrm>
          <a:off x="10915650" y="7172325"/>
          <a:ext cx="2686050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Significant differences at all site s</a:t>
          </a:r>
          <a:r>
            <a:rPr lang="en-GB" sz="1100" baseline="0"/>
            <a:t> except HA in 2010 when mean ca. 130 ppb.</a:t>
          </a:r>
        </a:p>
        <a:p>
          <a:endParaRPr lang="en-GB" sz="1100" baseline="0"/>
        </a:p>
        <a:p>
          <a:r>
            <a:rPr lang="en-GB" sz="1100" baseline="0"/>
            <a:t>For SA, only previous crop significant, oppo results each year, OSR higher than Wheat in 2010 and vice versa in 2011.</a:t>
          </a:r>
        </a:p>
        <a:p>
          <a:endParaRPr lang="en-GB" sz="1100" baseline="0"/>
        </a:p>
        <a:p>
          <a:r>
            <a:rPr lang="en-GB" sz="1100" baseline="0"/>
            <a:t>For HA 2011, highly significant interaction with oats after wheat and min-till higher than oats after all other treatments.</a:t>
          </a:r>
        </a:p>
        <a:p>
          <a:endParaRPr lang="en-GB" sz="1100"/>
        </a:p>
      </xdr:txBody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0.6747</cdr:x>
      <cdr:y>0.17361</cdr:y>
    </cdr:from>
    <cdr:to>
      <cdr:x>0.78644</cdr:x>
      <cdr:y>0.25347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2461341" y="525856"/>
          <a:ext cx="407636" cy="2418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/>
            <a:t>ab</a:t>
          </a:r>
          <a:endParaRPr lang="en-GB" sz="1100"/>
        </a:p>
      </cdr:txBody>
    </cdr:sp>
  </cdr:relSizeAnchor>
  <cdr:relSizeAnchor xmlns:cdr="http://schemas.openxmlformats.org/drawingml/2006/chartDrawing">
    <cdr:from>
      <cdr:x>0.78433</cdr:x>
      <cdr:y>0.2105</cdr:y>
    </cdr:from>
    <cdr:to>
      <cdr:x>0.89608</cdr:x>
      <cdr:y>0.29036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2861305" y="637590"/>
          <a:ext cx="407673" cy="2418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/>
            <a:t>ab</a:t>
          </a:r>
          <a:endParaRPr lang="en-GB" sz="1100"/>
        </a:p>
      </cdr:txBody>
    </cdr:sp>
  </cdr:relSizeAnchor>
  <cdr:relSizeAnchor xmlns:cdr="http://schemas.openxmlformats.org/drawingml/2006/chartDrawing">
    <cdr:from>
      <cdr:x>0.30287</cdr:x>
      <cdr:y>0.09119</cdr:y>
    </cdr:from>
    <cdr:to>
      <cdr:x>0.41461</cdr:x>
      <cdr:y>0.17105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1104900" y="276225"/>
          <a:ext cx="407636" cy="2418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/>
            <a:t>a</a:t>
          </a:r>
          <a:endParaRPr lang="en-GB" sz="1100"/>
        </a:p>
      </cdr:txBody>
    </cdr:sp>
  </cdr:relSizeAnchor>
  <cdr:relSizeAnchor xmlns:cdr="http://schemas.openxmlformats.org/drawingml/2006/chartDrawing">
    <cdr:from>
      <cdr:x>0.41514</cdr:x>
      <cdr:y>0.24843</cdr:y>
    </cdr:from>
    <cdr:to>
      <cdr:x>0.52688</cdr:x>
      <cdr:y>0.32829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514475" y="752475"/>
          <a:ext cx="407636" cy="2418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/>
            <a:t>b</a:t>
          </a:r>
          <a:endParaRPr lang="en-GB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0.3378</cdr:x>
      <cdr:y>0.18904</cdr:y>
    </cdr:from>
    <cdr:to>
      <cdr:x>0.40476</cdr:x>
      <cdr:y>0.283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441450" y="53657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  <cdr:relSizeAnchor xmlns:cdr="http://schemas.openxmlformats.org/drawingml/2006/chartDrawing">
    <cdr:from>
      <cdr:x>0.74182</cdr:x>
      <cdr:y>0.01678</cdr:y>
    </cdr:from>
    <cdr:to>
      <cdr:x>0.80878</cdr:x>
      <cdr:y>0.11074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3165475" y="4762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B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0.65903</cdr:x>
      <cdr:y>0.17361</cdr:y>
    </cdr:from>
    <cdr:to>
      <cdr:x>0.77077</cdr:x>
      <cdr:y>0.25347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2190750" y="476250"/>
          <a:ext cx="371475" cy="2190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/>
            <a:t>ab</a:t>
          </a:r>
          <a:endParaRPr lang="en-GB" sz="1100"/>
        </a:p>
      </cdr:txBody>
    </cdr:sp>
  </cdr:relSizeAnchor>
  <cdr:relSizeAnchor xmlns:cdr="http://schemas.openxmlformats.org/drawingml/2006/chartDrawing">
    <cdr:from>
      <cdr:x>0.7765</cdr:x>
      <cdr:y>0.19792</cdr:y>
    </cdr:from>
    <cdr:to>
      <cdr:x>0.88825</cdr:x>
      <cdr:y>0.27778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2581275" y="542925"/>
          <a:ext cx="371475" cy="2190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/>
            <a:t>ab</a:t>
          </a:r>
          <a:endParaRPr lang="en-GB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0.76501</cdr:x>
      <cdr:y>0.17868</cdr:y>
    </cdr:from>
    <cdr:to>
      <cdr:x>0.87675</cdr:x>
      <cdr:y>0.25829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2790825" y="542925"/>
          <a:ext cx="407636" cy="2418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GB" sz="1200"/>
            <a:t>B</a:t>
          </a:r>
          <a:endParaRPr lang="en-GB" sz="1100"/>
        </a:p>
      </cdr:txBody>
    </cdr:sp>
  </cdr:relSizeAnchor>
  <cdr:relSizeAnchor xmlns:cdr="http://schemas.openxmlformats.org/drawingml/2006/chartDrawing">
    <cdr:from>
      <cdr:x>0.36815</cdr:x>
      <cdr:y>0.09091</cdr:y>
    </cdr:from>
    <cdr:to>
      <cdr:x>0.47989</cdr:x>
      <cdr:y>0.15171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1343025" y="276225"/>
          <a:ext cx="407636" cy="1847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200"/>
            <a:t>A</a:t>
          </a:r>
          <a:endParaRPr lang="en-GB" sz="11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0.30052</cdr:x>
      <cdr:y>0.41034</cdr:y>
    </cdr:from>
    <cdr:to>
      <cdr:x>0.36764</cdr:x>
      <cdr:y>0.50275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279525" y="118427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  <cdr:relSizeAnchor xmlns:cdr="http://schemas.openxmlformats.org/drawingml/2006/chartDrawing">
    <cdr:from>
      <cdr:x>0.6786</cdr:x>
      <cdr:y>0.07371</cdr:y>
    </cdr:from>
    <cdr:to>
      <cdr:x>0.77403</cdr:x>
      <cdr:y>0.16612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2488510" y="225370"/>
          <a:ext cx="349939" cy="28254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b</a:t>
          </a:r>
        </a:p>
      </cdr:txBody>
    </cdr:sp>
  </cdr:relSizeAnchor>
  <cdr:relSizeAnchor xmlns:cdr="http://schemas.openxmlformats.org/drawingml/2006/chartDrawing">
    <cdr:from>
      <cdr:x>0.41014</cdr:x>
      <cdr:y>0.41034</cdr:y>
    </cdr:from>
    <cdr:to>
      <cdr:x>0.47726</cdr:x>
      <cdr:y>0.50275</cdr:y>
    </cdr:to>
    <cdr:sp macro="" textlink="">
      <cdr:nvSpPr>
        <cdr:cNvPr id="4" name="TextBox 5"/>
        <cdr:cNvSpPr txBox="1"/>
      </cdr:nvSpPr>
      <cdr:spPr>
        <a:xfrm xmlns:a="http://schemas.openxmlformats.org/drawingml/2006/main">
          <a:off x="1746250" y="118427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  <cdr:relSizeAnchor xmlns:cdr="http://schemas.openxmlformats.org/drawingml/2006/chartDrawing">
    <cdr:from>
      <cdr:x>0.7994</cdr:x>
      <cdr:y>0.29813</cdr:y>
    </cdr:from>
    <cdr:to>
      <cdr:x>0.86652</cdr:x>
      <cdr:y>0.39054</cdr:y>
    </cdr:to>
    <cdr:sp macro="" textlink="">
      <cdr:nvSpPr>
        <cdr:cNvPr id="5" name="TextBox 5"/>
        <cdr:cNvSpPr txBox="1"/>
      </cdr:nvSpPr>
      <cdr:spPr>
        <a:xfrm xmlns:a="http://schemas.openxmlformats.org/drawingml/2006/main">
          <a:off x="3403600" y="86042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0.33246</cdr:x>
      <cdr:y>0.16876</cdr:y>
    </cdr:from>
    <cdr:to>
      <cdr:x>0.41079</cdr:x>
      <cdr:y>0.25681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212850" y="51117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  <cdr:relSizeAnchor xmlns:cdr="http://schemas.openxmlformats.org/drawingml/2006/chartDrawing">
    <cdr:from>
      <cdr:x>0.72933</cdr:x>
      <cdr:y>0.07652</cdr:y>
    </cdr:from>
    <cdr:to>
      <cdr:x>0.80766</cdr:x>
      <cdr:y>0.16457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2660650" y="231775"/>
          <a:ext cx="2857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B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80</xdr:row>
      <xdr:rowOff>76200</xdr:rowOff>
    </xdr:from>
    <xdr:to>
      <xdr:col>23</xdr:col>
      <xdr:colOff>238125</xdr:colOff>
      <xdr:row>98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</xdr:colOff>
      <xdr:row>1</xdr:row>
      <xdr:rowOff>0</xdr:rowOff>
    </xdr:from>
    <xdr:to>
      <xdr:col>20</xdr:col>
      <xdr:colOff>571501</xdr:colOff>
      <xdr:row>17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6" y="190500"/>
          <a:ext cx="3009900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21</xdr:col>
      <xdr:colOff>247650</xdr:colOff>
      <xdr:row>38</xdr:row>
      <xdr:rowOff>104775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3819525"/>
          <a:ext cx="32956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22</xdr:row>
      <xdr:rowOff>0</xdr:rowOff>
    </xdr:from>
    <xdr:to>
      <xdr:col>36</xdr:col>
      <xdr:colOff>276225</xdr:colOff>
      <xdr:row>40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0525" y="4200525"/>
          <a:ext cx="3324225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29765</xdr:colOff>
      <xdr:row>76</xdr:row>
      <xdr:rowOff>14883</xdr:rowOff>
    </xdr:from>
    <xdr:to>
      <xdr:col>38</xdr:col>
      <xdr:colOff>391716</xdr:colOff>
      <xdr:row>93</xdr:row>
      <xdr:rowOff>176809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31</xdr:col>
      <xdr:colOff>0</xdr:colOff>
      <xdr:row>0</xdr:row>
      <xdr:rowOff>0</xdr:rowOff>
    </xdr:from>
    <xdr:to>
      <xdr:col>35</xdr:col>
      <xdr:colOff>542925</xdr:colOff>
      <xdr:row>16</xdr:row>
      <xdr:rowOff>123825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0525" y="0"/>
          <a:ext cx="2981325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400050</xdr:colOff>
      <xdr:row>5</xdr:row>
      <xdr:rowOff>57150</xdr:rowOff>
    </xdr:from>
    <xdr:to>
      <xdr:col>14</xdr:col>
      <xdr:colOff>514350</xdr:colOff>
      <xdr:row>13</xdr:row>
      <xdr:rowOff>142875</xdr:rowOff>
    </xdr:to>
    <xdr:sp macro="" textlink="">
      <xdr:nvSpPr>
        <xdr:cNvPr id="8" name="TextBox 7"/>
        <xdr:cNvSpPr txBox="1"/>
      </xdr:nvSpPr>
      <xdr:spPr>
        <a:xfrm>
          <a:off x="7038975" y="1019175"/>
          <a:ext cx="255270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not good resids</a:t>
          </a:r>
        </a:p>
        <a:p>
          <a:endParaRPr lang="en-GB" sz="1100"/>
        </a:p>
        <a:p>
          <a:r>
            <a:rPr lang="en-GB" sz="1100"/>
            <a:t>non-t better</a:t>
          </a:r>
        </a:p>
        <a:p>
          <a:endParaRPr lang="en-GB" sz="1100"/>
        </a:p>
        <a:p>
          <a:r>
            <a:rPr lang="en-GB" sz="1100"/>
            <a:t>see right</a:t>
          </a:r>
        </a:p>
      </xdr:txBody>
    </xdr:sp>
    <xdr:clientData/>
  </xdr:twoCellAnchor>
  <xdr:twoCellAnchor>
    <xdr:from>
      <xdr:col>26</xdr:col>
      <xdr:colOff>476250</xdr:colOff>
      <xdr:row>6</xdr:row>
      <xdr:rowOff>85725</xdr:rowOff>
    </xdr:from>
    <xdr:to>
      <xdr:col>30</xdr:col>
      <xdr:colOff>590550</xdr:colOff>
      <xdr:row>14</xdr:row>
      <xdr:rowOff>171450</xdr:rowOff>
    </xdr:to>
    <xdr:sp macro="" textlink="">
      <xdr:nvSpPr>
        <xdr:cNvPr id="9" name="TextBox 8"/>
        <xdr:cNvSpPr txBox="1"/>
      </xdr:nvSpPr>
      <xdr:spPr>
        <a:xfrm>
          <a:off x="16868775" y="1238250"/>
          <a:ext cx="255270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better resids</a:t>
          </a:r>
        </a:p>
        <a:p>
          <a:endParaRPr lang="en-GB" sz="1100"/>
        </a:p>
        <a:p>
          <a:r>
            <a:rPr lang="en-GB" sz="1100"/>
            <a:t>pcrop signif</a:t>
          </a:r>
        </a:p>
        <a:p>
          <a:endParaRPr lang="en-GB" sz="1100"/>
        </a:p>
        <a:p>
          <a:r>
            <a:rPr lang="en-GB" sz="1100"/>
            <a:t>if</a:t>
          </a:r>
          <a:r>
            <a:rPr lang="en-GB" sz="1100" baseline="0"/>
            <a:t> interaction forced then not signif (p=0.08)</a:t>
          </a:r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71</xdr:row>
      <xdr:rowOff>47625</xdr:rowOff>
    </xdr:from>
    <xdr:to>
      <xdr:col>23</xdr:col>
      <xdr:colOff>342900</xdr:colOff>
      <xdr:row>87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523875</xdr:colOff>
      <xdr:row>5</xdr:row>
      <xdr:rowOff>85725</xdr:rowOff>
    </xdr:from>
    <xdr:to>
      <xdr:col>14</xdr:col>
      <xdr:colOff>285750</xdr:colOff>
      <xdr:row>11</xdr:row>
      <xdr:rowOff>171450</xdr:rowOff>
    </xdr:to>
    <xdr:sp macro="" textlink="">
      <xdr:nvSpPr>
        <xdr:cNvPr id="3" name="TextBox 2"/>
        <xdr:cNvSpPr txBox="1"/>
      </xdr:nvSpPr>
      <xdr:spPr>
        <a:xfrm>
          <a:off x="6524625" y="1038225"/>
          <a:ext cx="22002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residuals OK</a:t>
          </a:r>
        </a:p>
        <a:p>
          <a:endParaRPr lang="en-GB" sz="1100"/>
        </a:p>
        <a:p>
          <a:r>
            <a:rPr lang="en-GB" sz="1100"/>
            <a:t>better than non-transformed</a:t>
          </a:r>
        </a:p>
        <a:p>
          <a:endParaRPr lang="en-GB" sz="1100"/>
        </a:p>
        <a:p>
          <a:r>
            <a:rPr lang="en-GB" sz="1100"/>
            <a:t>non-t better  see right</a:t>
          </a:r>
        </a:p>
      </xdr:txBody>
    </xdr:sp>
    <xdr:clientData/>
  </xdr:twoCellAnchor>
  <xdr:twoCellAnchor editAs="oneCell">
    <xdr:from>
      <xdr:col>15</xdr:col>
      <xdr:colOff>0</xdr:colOff>
      <xdr:row>0</xdr:row>
      <xdr:rowOff>0</xdr:rowOff>
    </xdr:from>
    <xdr:to>
      <xdr:col>20</xdr:col>
      <xdr:colOff>247650</xdr:colOff>
      <xdr:row>18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48750" y="0"/>
          <a:ext cx="3295650" cy="35337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20</xdr:row>
      <xdr:rowOff>0</xdr:rowOff>
    </xdr:from>
    <xdr:to>
      <xdr:col>20</xdr:col>
      <xdr:colOff>19050</xdr:colOff>
      <xdr:row>36</xdr:row>
      <xdr:rowOff>47625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048750" y="3810000"/>
          <a:ext cx="3067050" cy="3095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</xdr:row>
      <xdr:rowOff>57150</xdr:rowOff>
    </xdr:from>
    <xdr:to>
      <xdr:col>17</xdr:col>
      <xdr:colOff>0</xdr:colOff>
      <xdr:row>10</xdr:row>
      <xdr:rowOff>0</xdr:rowOff>
    </xdr:to>
    <xdr:sp macro="" textlink="">
      <xdr:nvSpPr>
        <xdr:cNvPr id="2" name="TextBox 1"/>
        <xdr:cNvSpPr txBox="1"/>
      </xdr:nvSpPr>
      <xdr:spPr>
        <a:xfrm>
          <a:off x="8039100" y="247650"/>
          <a:ext cx="232410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residuals not good ...look at non-transformed to right...better</a:t>
          </a:r>
        </a:p>
      </xdr:txBody>
    </xdr:sp>
    <xdr:clientData/>
  </xdr:twoCellAnchor>
  <xdr:twoCellAnchor>
    <xdr:from>
      <xdr:col>16</xdr:col>
      <xdr:colOff>219075</xdr:colOff>
      <xdr:row>64</xdr:row>
      <xdr:rowOff>0</xdr:rowOff>
    </xdr:from>
    <xdr:to>
      <xdr:col>23</xdr:col>
      <xdr:colOff>66675</xdr:colOff>
      <xdr:row>82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0</xdr:colOff>
      <xdr:row>0</xdr:row>
      <xdr:rowOff>0</xdr:rowOff>
    </xdr:from>
    <xdr:to>
      <xdr:col>22</xdr:col>
      <xdr:colOff>590550</xdr:colOff>
      <xdr:row>16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72800" y="0"/>
          <a:ext cx="3028950" cy="318135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18</xdr:row>
      <xdr:rowOff>0</xdr:rowOff>
    </xdr:from>
    <xdr:to>
      <xdr:col>23</xdr:col>
      <xdr:colOff>247650</xdr:colOff>
      <xdr:row>36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972800" y="3429000"/>
          <a:ext cx="3295650" cy="3533775"/>
        </a:xfrm>
        <a:prstGeom prst="rect">
          <a:avLst/>
        </a:prstGeom>
        <a:noFill/>
      </xdr:spPr>
    </xdr:pic>
    <xdr:clientData/>
  </xdr:twoCellAnchor>
  <xdr:twoCellAnchor editAs="oneCell">
    <xdr:from>
      <xdr:col>33</xdr:col>
      <xdr:colOff>0</xdr:colOff>
      <xdr:row>18</xdr:row>
      <xdr:rowOff>0</xdr:rowOff>
    </xdr:from>
    <xdr:to>
      <xdr:col>38</xdr:col>
      <xdr:colOff>247650</xdr:colOff>
      <xdr:row>36</xdr:row>
      <xdr:rowOff>104775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116800" y="3429000"/>
          <a:ext cx="3295650" cy="3533775"/>
        </a:xfrm>
        <a:prstGeom prst="rect">
          <a:avLst/>
        </a:prstGeom>
        <a:noFill/>
      </xdr:spPr>
    </xdr:pic>
    <xdr:clientData/>
  </xdr:twoCellAnchor>
  <xdr:twoCellAnchor editAs="oneCell">
    <xdr:from>
      <xdr:col>33</xdr:col>
      <xdr:colOff>0</xdr:colOff>
      <xdr:row>0</xdr:row>
      <xdr:rowOff>0</xdr:rowOff>
    </xdr:from>
    <xdr:to>
      <xdr:col>38</xdr:col>
      <xdr:colOff>28575</xdr:colOff>
      <xdr:row>16</xdr:row>
      <xdr:rowOff>133350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116800" y="0"/>
          <a:ext cx="3076575" cy="3181350"/>
        </a:xfrm>
        <a:prstGeom prst="rect">
          <a:avLst/>
        </a:prstGeom>
        <a:noFill/>
      </xdr:spPr>
    </xdr:pic>
    <xdr:clientData/>
  </xdr:twoCellAnchor>
  <xdr:twoCellAnchor>
    <xdr:from>
      <xdr:col>31</xdr:col>
      <xdr:colOff>28575</xdr:colOff>
      <xdr:row>65</xdr:row>
      <xdr:rowOff>0</xdr:rowOff>
    </xdr:from>
    <xdr:to>
      <xdr:col>37</xdr:col>
      <xdr:colOff>485775</xdr:colOff>
      <xdr:row>83</xdr:row>
      <xdr:rowOff>9525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11</xdr:col>
      <xdr:colOff>438150</xdr:colOff>
      <xdr:row>18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32956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428625</xdr:colOff>
      <xdr:row>0</xdr:row>
      <xdr:rowOff>28575</xdr:rowOff>
    </xdr:from>
    <xdr:to>
      <xdr:col>30</xdr:col>
      <xdr:colOff>533400</xdr:colOff>
      <xdr:row>28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30150" y="28575"/>
          <a:ext cx="6810375" cy="5448300"/>
        </a:xfrm>
        <a:prstGeom prst="rect">
          <a:avLst/>
        </a:prstGeom>
      </xdr:spPr>
    </xdr:pic>
    <xdr:clientData/>
  </xdr:twoCellAnchor>
  <xdr:twoCellAnchor>
    <xdr:from>
      <xdr:col>8</xdr:col>
      <xdr:colOff>142875</xdr:colOff>
      <xdr:row>66</xdr:row>
      <xdr:rowOff>23812</xdr:rowOff>
    </xdr:from>
    <xdr:to>
      <xdr:col>15</xdr:col>
      <xdr:colOff>447675</xdr:colOff>
      <xdr:row>83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847726</xdr:colOff>
      <xdr:row>73</xdr:row>
      <xdr:rowOff>66675</xdr:rowOff>
    </xdr:from>
    <xdr:to>
      <xdr:col>11</xdr:col>
      <xdr:colOff>104776</xdr:colOff>
      <xdr:row>74</xdr:row>
      <xdr:rowOff>123825</xdr:rowOff>
    </xdr:to>
    <xdr:sp macro="" textlink="">
      <xdr:nvSpPr>
        <xdr:cNvPr id="5" name="TextBox 4"/>
        <xdr:cNvSpPr txBox="1"/>
      </xdr:nvSpPr>
      <xdr:spPr>
        <a:xfrm>
          <a:off x="7143751" y="13973175"/>
          <a:ext cx="285750" cy="2476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a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0.26972</cdr:x>
      <cdr:y>0.42513</cdr:y>
    </cdr:from>
    <cdr:to>
      <cdr:x>0.32697</cdr:x>
      <cdr:y>0.50172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1346200" y="1374775"/>
          <a:ext cx="285750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  <cdr:relSizeAnchor xmlns:cdr="http://schemas.openxmlformats.org/drawingml/2006/chartDrawing">
    <cdr:from>
      <cdr:x>0.79262</cdr:x>
      <cdr:y>0.31615</cdr:y>
    </cdr:from>
    <cdr:to>
      <cdr:x>0.84733</cdr:x>
      <cdr:y>0.39273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3956049" y="1022350"/>
          <a:ext cx="273051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a</a:t>
          </a:r>
        </a:p>
      </cdr:txBody>
    </cdr:sp>
  </cdr:relSizeAnchor>
  <cdr:relSizeAnchor xmlns:cdr="http://schemas.openxmlformats.org/drawingml/2006/chartDrawing">
    <cdr:from>
      <cdr:x>0.6743</cdr:x>
      <cdr:y>0.0864</cdr:y>
    </cdr:from>
    <cdr:to>
      <cdr:x>0.72901</cdr:x>
      <cdr:y>0.16298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3365500" y="279400"/>
          <a:ext cx="273051" cy="2476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/>
            <a:t>b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247650</xdr:colOff>
      <xdr:row>18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0"/>
          <a:ext cx="32956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76200</xdr:colOff>
      <xdr:row>20</xdr:row>
      <xdr:rowOff>0</xdr:rowOff>
    </xdr:from>
    <xdr:to>
      <xdr:col>12</xdr:col>
      <xdr:colOff>381000</xdr:colOff>
      <xdr:row>25</xdr:row>
      <xdr:rowOff>19050</xdr:rowOff>
    </xdr:to>
    <xdr:sp macro="" textlink="">
      <xdr:nvSpPr>
        <xdr:cNvPr id="3" name="TextBox 2"/>
        <xdr:cNvSpPr txBox="1"/>
      </xdr:nvSpPr>
      <xdr:spPr>
        <a:xfrm>
          <a:off x="4953000" y="3810000"/>
          <a:ext cx="274320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plot 1 and 51 outliers..asked for re-analysis</a:t>
          </a:r>
          <a:r>
            <a:rPr lang="en-GB" sz="1100" baseline="0"/>
            <a:t> in duplicate.</a:t>
          </a:r>
        </a:p>
        <a:p>
          <a:r>
            <a:rPr lang="en-GB" sz="1100" baseline="0"/>
            <a:t>Repeats gave similar values, plot 1 now OK, plot 51 still outlier.  Run as is</a:t>
          </a:r>
          <a:endParaRPr lang="en-GB" sz="1100"/>
        </a:p>
      </xdr:txBody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14</xdr:col>
      <xdr:colOff>247650</xdr:colOff>
      <xdr:row>44</xdr:row>
      <xdr:rowOff>104775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4953000"/>
          <a:ext cx="32956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581025</xdr:colOff>
      <xdr:row>74</xdr:row>
      <xdr:rowOff>104775</xdr:rowOff>
    </xdr:from>
    <xdr:to>
      <xdr:col>17</xdr:col>
      <xdr:colOff>85725</xdr:colOff>
      <xdr:row>91</xdr:row>
      <xdr:rowOff>100013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13</xdr:col>
      <xdr:colOff>247650</xdr:colOff>
      <xdr:row>18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0"/>
          <a:ext cx="32956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20</xdr:row>
      <xdr:rowOff>0</xdr:rowOff>
    </xdr:from>
    <xdr:to>
      <xdr:col>10</xdr:col>
      <xdr:colOff>504825</xdr:colOff>
      <xdr:row>35</xdr:row>
      <xdr:rowOff>190500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3810000"/>
          <a:ext cx="17240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122</xdr:row>
      <xdr:rowOff>0</xdr:rowOff>
    </xdr:from>
    <xdr:to>
      <xdr:col>14</xdr:col>
      <xdr:colOff>247650</xdr:colOff>
      <xdr:row>140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3383875"/>
          <a:ext cx="32956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141</xdr:row>
      <xdr:rowOff>0</xdr:rowOff>
    </xdr:from>
    <xdr:to>
      <xdr:col>11</xdr:col>
      <xdr:colOff>504825</xdr:colOff>
      <xdr:row>158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7003375"/>
          <a:ext cx="172402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242</xdr:row>
      <xdr:rowOff>0</xdr:rowOff>
    </xdr:from>
    <xdr:to>
      <xdr:col>13</xdr:col>
      <xdr:colOff>247650</xdr:colOff>
      <xdr:row>260</xdr:row>
      <xdr:rowOff>104775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6348650"/>
          <a:ext cx="329565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261</xdr:row>
      <xdr:rowOff>0</xdr:rowOff>
    </xdr:from>
    <xdr:to>
      <xdr:col>10</xdr:col>
      <xdr:colOff>504825</xdr:colOff>
      <xdr:row>276</xdr:row>
      <xdr:rowOff>190500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9968150"/>
          <a:ext cx="1724025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600075</xdr:colOff>
      <xdr:row>67</xdr:row>
      <xdr:rowOff>19050</xdr:rowOff>
    </xdr:from>
    <xdr:to>
      <xdr:col>17</xdr:col>
      <xdr:colOff>104775</xdr:colOff>
      <xdr:row>84</xdr:row>
      <xdr:rowOff>14288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dwards/Grants/FSA%202008%20oat%20agronomy/results%202010/2010%20combined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SA SO REML"/>
      <sheetName val="SA WO 2010 REML"/>
      <sheetName val="2010 HA SO REML"/>
      <sheetName val="2010 HA WO REML"/>
      <sheetName val="All comb"/>
      <sheetName val="Sheet2"/>
      <sheetName val="Sheet3"/>
    </sheetNames>
    <sheetDataSet>
      <sheetData sheetId="0">
        <row r="77">
          <cell r="AA77" t="str">
            <v>min-till</v>
          </cell>
          <cell r="AB77" t="str">
            <v>plough</v>
          </cell>
        </row>
        <row r="78">
          <cell r="Z78" t="str">
            <v>OSR</v>
          </cell>
          <cell r="AA78">
            <v>424.1</v>
          </cell>
          <cell r="AB78">
            <v>329.2</v>
          </cell>
        </row>
        <row r="79">
          <cell r="Z79" t="str">
            <v>Wheat</v>
          </cell>
          <cell r="AA79">
            <v>368.2</v>
          </cell>
          <cell r="AB79">
            <v>342.4</v>
          </cell>
        </row>
      </sheetData>
      <sheetData sheetId="1">
        <row r="85">
          <cell r="N85" t="str">
            <v>min-till</v>
          </cell>
          <cell r="AA85" t="str">
            <v>min-till</v>
          </cell>
          <cell r="AB85" t="str">
            <v>plough</v>
          </cell>
        </row>
        <row r="86">
          <cell r="Z86" t="str">
            <v>OSR</v>
          </cell>
          <cell r="AA86">
            <v>1536</v>
          </cell>
          <cell r="AB86">
            <v>1316</v>
          </cell>
        </row>
        <row r="87">
          <cell r="Z87" t="str">
            <v>Wheat</v>
          </cell>
          <cell r="AA87">
            <v>1289</v>
          </cell>
          <cell r="AB87">
            <v>1218</v>
          </cell>
        </row>
      </sheetData>
      <sheetData sheetId="2">
        <row r="77">
          <cell r="O77" t="str">
            <v>min-till</v>
          </cell>
          <cell r="P77" t="str">
            <v>plough</v>
          </cell>
        </row>
        <row r="78">
          <cell r="N78" t="str">
            <v>OSR</v>
          </cell>
          <cell r="O78">
            <v>140.28137045619576</v>
          </cell>
          <cell r="P78">
            <v>124.16523075924107</v>
          </cell>
        </row>
        <row r="79">
          <cell r="N79" t="str">
            <v>Wheat</v>
          </cell>
          <cell r="O79">
            <v>130.61708881318427</v>
          </cell>
          <cell r="P79">
            <v>148.93610777109166</v>
          </cell>
        </row>
      </sheetData>
      <sheetData sheetId="3">
        <row r="66">
          <cell r="AB66" t="str">
            <v>min-till</v>
          </cell>
          <cell r="AC66" t="str">
            <v>plough</v>
          </cell>
        </row>
        <row r="67">
          <cell r="AA67" t="str">
            <v>OSR</v>
          </cell>
          <cell r="AB67">
            <v>150.19999999999999</v>
          </cell>
          <cell r="AC67">
            <v>119.7</v>
          </cell>
        </row>
        <row r="68">
          <cell r="AA68" t="str">
            <v>Wheat</v>
          </cell>
          <cell r="AB68">
            <v>158.6</v>
          </cell>
          <cell r="AC68">
            <v>114.7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9"/>
  <sheetViews>
    <sheetView topLeftCell="H53" workbookViewId="0">
      <selection activeCell="AE69" sqref="AE69"/>
    </sheetView>
  </sheetViews>
  <sheetFormatPr defaultRowHeight="15" x14ac:dyDescent="0.25"/>
  <sheetData>
    <row r="1" spans="1:26" x14ac:dyDescent="0.25">
      <c r="A1" t="s">
        <v>222</v>
      </c>
      <c r="B1" t="s">
        <v>103</v>
      </c>
      <c r="C1" t="s">
        <v>104</v>
      </c>
      <c r="D1" t="s">
        <v>4</v>
      </c>
      <c r="E1" t="s">
        <v>3</v>
      </c>
      <c r="F1" t="s">
        <v>10</v>
      </c>
      <c r="G1" t="s">
        <v>11</v>
      </c>
      <c r="I1" t="s">
        <v>12</v>
      </c>
      <c r="Y1" t="s">
        <v>12</v>
      </c>
    </row>
    <row r="2" spans="1:26" x14ac:dyDescent="0.25">
      <c r="A2" t="s">
        <v>223</v>
      </c>
      <c r="B2">
        <v>1</v>
      </c>
      <c r="C2">
        <v>1</v>
      </c>
      <c r="D2" t="s">
        <v>7</v>
      </c>
      <c r="E2" t="s">
        <v>8</v>
      </c>
      <c r="F2" s="1">
        <v>219.2735060587637</v>
      </c>
      <c r="G2" s="2">
        <f>LOG10(F2)</f>
        <v>2.3409861607811382</v>
      </c>
      <c r="I2" t="s">
        <v>13</v>
      </c>
      <c r="Y2" t="s">
        <v>13</v>
      </c>
    </row>
    <row r="3" spans="1:26" x14ac:dyDescent="0.25">
      <c r="A3" t="s">
        <v>224</v>
      </c>
      <c r="B3">
        <v>2</v>
      </c>
      <c r="C3">
        <v>1</v>
      </c>
      <c r="D3" t="s">
        <v>7</v>
      </c>
      <c r="E3" t="s">
        <v>106</v>
      </c>
      <c r="F3" s="1">
        <v>334.89143415624602</v>
      </c>
      <c r="G3" s="2">
        <f t="shared" ref="G3:G65" si="0">LOG10(F3)</f>
        <v>2.5249040393097948</v>
      </c>
      <c r="I3" t="s">
        <v>14</v>
      </c>
      <c r="J3" t="s">
        <v>11</v>
      </c>
      <c r="Y3" t="s">
        <v>14</v>
      </c>
      <c r="Z3" t="s">
        <v>225</v>
      </c>
    </row>
    <row r="4" spans="1:26" x14ac:dyDescent="0.25">
      <c r="A4" t="s">
        <v>226</v>
      </c>
      <c r="B4">
        <v>3</v>
      </c>
      <c r="C4">
        <v>1</v>
      </c>
      <c r="D4" t="s">
        <v>7</v>
      </c>
      <c r="E4" t="s">
        <v>106</v>
      </c>
      <c r="F4" s="1">
        <v>567.19461306448079</v>
      </c>
      <c r="G4" s="2">
        <f t="shared" si="0"/>
        <v>2.7537320974791708</v>
      </c>
      <c r="I4" t="s">
        <v>15</v>
      </c>
      <c r="J4" t="s">
        <v>91</v>
      </c>
      <c r="Y4" t="s">
        <v>15</v>
      </c>
      <c r="Z4" t="s">
        <v>91</v>
      </c>
    </row>
    <row r="5" spans="1:26" x14ac:dyDescent="0.25">
      <c r="A5" t="s">
        <v>227</v>
      </c>
      <c r="B5">
        <v>4</v>
      </c>
      <c r="C5">
        <v>1</v>
      </c>
      <c r="D5" t="s">
        <v>7</v>
      </c>
      <c r="E5" t="s">
        <v>8</v>
      </c>
      <c r="F5" s="1">
        <v>553.40005448667841</v>
      </c>
      <c r="G5" s="2">
        <f t="shared" si="0"/>
        <v>2.7430391975647139</v>
      </c>
      <c r="I5" t="s">
        <v>17</v>
      </c>
      <c r="J5" t="s">
        <v>101</v>
      </c>
      <c r="Y5" t="s">
        <v>17</v>
      </c>
      <c r="Z5" t="s">
        <v>101</v>
      </c>
    </row>
    <row r="6" spans="1:26" x14ac:dyDescent="0.25">
      <c r="A6" t="s">
        <v>228</v>
      </c>
      <c r="B6">
        <v>5</v>
      </c>
      <c r="C6">
        <v>1</v>
      </c>
      <c r="D6" t="s">
        <v>7</v>
      </c>
      <c r="E6" t="s">
        <v>8</v>
      </c>
      <c r="F6" s="1">
        <v>252.93270014130329</v>
      </c>
      <c r="G6" s="2">
        <f t="shared" si="0"/>
        <v>2.4030049802849875</v>
      </c>
      <c r="I6" t="s">
        <v>19</v>
      </c>
      <c r="J6">
        <v>64</v>
      </c>
      <c r="Y6" t="s">
        <v>19</v>
      </c>
      <c r="Z6">
        <v>64</v>
      </c>
    </row>
    <row r="7" spans="1:26" x14ac:dyDescent="0.25">
      <c r="A7" t="s">
        <v>229</v>
      </c>
      <c r="B7">
        <v>6</v>
      </c>
      <c r="C7">
        <v>1</v>
      </c>
      <c r="D7" t="s">
        <v>7</v>
      </c>
      <c r="E7" t="s">
        <v>106</v>
      </c>
      <c r="F7" s="1">
        <v>296.10077203086075</v>
      </c>
      <c r="G7" s="2">
        <f t="shared" si="0"/>
        <v>2.4714395397375113</v>
      </c>
      <c r="I7" t="s">
        <v>13</v>
      </c>
      <c r="Y7" t="s">
        <v>13</v>
      </c>
    </row>
    <row r="8" spans="1:26" x14ac:dyDescent="0.25">
      <c r="A8" t="s">
        <v>230</v>
      </c>
      <c r="B8">
        <v>7</v>
      </c>
      <c r="C8">
        <v>1</v>
      </c>
      <c r="D8" t="s">
        <v>7</v>
      </c>
      <c r="E8" t="s">
        <v>8</v>
      </c>
      <c r="F8" s="1">
        <v>265.69952628833113</v>
      </c>
      <c r="G8" s="2">
        <f t="shared" si="0"/>
        <v>2.4243907801139013</v>
      </c>
      <c r="I8" t="s">
        <v>102</v>
      </c>
      <c r="Y8" t="s">
        <v>102</v>
      </c>
    </row>
    <row r="9" spans="1:26" x14ac:dyDescent="0.25">
      <c r="A9" t="s">
        <v>231</v>
      </c>
      <c r="B9">
        <v>8</v>
      </c>
      <c r="C9">
        <v>1</v>
      </c>
      <c r="D9" t="s">
        <v>7</v>
      </c>
      <c r="E9" t="s">
        <v>106</v>
      </c>
      <c r="F9" s="1">
        <v>212.88971515330181</v>
      </c>
      <c r="G9" s="2">
        <f t="shared" si="0"/>
        <v>2.3281546808837899</v>
      </c>
      <c r="I9" t="s">
        <v>13</v>
      </c>
      <c r="Y9" t="s">
        <v>13</v>
      </c>
    </row>
    <row r="10" spans="1:26" x14ac:dyDescent="0.25">
      <c r="A10" t="s">
        <v>232</v>
      </c>
      <c r="B10">
        <v>1</v>
      </c>
      <c r="C10">
        <v>2</v>
      </c>
      <c r="D10" t="s">
        <v>6</v>
      </c>
      <c r="E10" t="s">
        <v>8</v>
      </c>
      <c r="F10" s="1">
        <v>399.84615001219191</v>
      </c>
      <c r="G10" s="2">
        <f t="shared" si="0"/>
        <v>2.6018929186938839</v>
      </c>
      <c r="I10" t="s">
        <v>21</v>
      </c>
      <c r="Y10" t="s">
        <v>21</v>
      </c>
    </row>
    <row r="11" spans="1:26" x14ac:dyDescent="0.25">
      <c r="A11" t="s">
        <v>233</v>
      </c>
      <c r="B11">
        <v>2</v>
      </c>
      <c r="C11">
        <v>2</v>
      </c>
      <c r="D11" t="s">
        <v>6</v>
      </c>
      <c r="E11" t="s">
        <v>106</v>
      </c>
      <c r="F11" s="1">
        <v>341.55320052035421</v>
      </c>
      <c r="G11" s="2">
        <f t="shared" si="0"/>
        <v>2.5334583592413602</v>
      </c>
      <c r="I11" t="s">
        <v>13</v>
      </c>
      <c r="Y11" t="s">
        <v>13</v>
      </c>
    </row>
    <row r="12" spans="1:26" x14ac:dyDescent="0.25">
      <c r="A12" t="s">
        <v>234</v>
      </c>
      <c r="B12">
        <v>3</v>
      </c>
      <c r="C12">
        <v>2</v>
      </c>
      <c r="D12" t="s">
        <v>6</v>
      </c>
      <c r="E12" t="s">
        <v>106</v>
      </c>
      <c r="F12" s="1">
        <v>561.63599986294957</v>
      </c>
      <c r="G12" s="2">
        <f t="shared" si="0"/>
        <v>2.7494549375133879</v>
      </c>
      <c r="I12" t="s">
        <v>13</v>
      </c>
      <c r="Y12" t="s">
        <v>13</v>
      </c>
    </row>
    <row r="13" spans="1:26" x14ac:dyDescent="0.25">
      <c r="A13" t="s">
        <v>235</v>
      </c>
      <c r="B13">
        <v>4</v>
      </c>
      <c r="C13">
        <v>2</v>
      </c>
      <c r="D13" t="s">
        <v>6</v>
      </c>
      <c r="E13" t="s">
        <v>8</v>
      </c>
      <c r="F13" s="1">
        <v>454.4603496234671</v>
      </c>
      <c r="G13" s="2">
        <f t="shared" si="0"/>
        <v>2.6574959982490594</v>
      </c>
      <c r="I13" t="s">
        <v>22</v>
      </c>
      <c r="Y13" t="s">
        <v>22</v>
      </c>
    </row>
    <row r="14" spans="1:26" x14ac:dyDescent="0.25">
      <c r="A14" t="s">
        <v>236</v>
      </c>
      <c r="B14">
        <v>5</v>
      </c>
      <c r="C14">
        <v>2</v>
      </c>
      <c r="D14" t="s">
        <v>6</v>
      </c>
      <c r="E14" t="s">
        <v>8</v>
      </c>
      <c r="F14" s="1">
        <v>336.54459440667449</v>
      </c>
      <c r="G14" s="2">
        <f t="shared" si="0"/>
        <v>2.5270426192926863</v>
      </c>
      <c r="I14" t="s">
        <v>13</v>
      </c>
      <c r="Y14" t="s">
        <v>13</v>
      </c>
    </row>
    <row r="15" spans="1:26" x14ac:dyDescent="0.25">
      <c r="A15" t="s">
        <v>237</v>
      </c>
      <c r="B15">
        <v>6</v>
      </c>
      <c r="C15">
        <v>2</v>
      </c>
      <c r="D15" t="s">
        <v>6</v>
      </c>
      <c r="E15" t="s">
        <v>106</v>
      </c>
      <c r="F15" s="1">
        <v>350.06706963513818</v>
      </c>
      <c r="G15" s="2">
        <f t="shared" si="0"/>
        <v>2.5441512591558171</v>
      </c>
      <c r="I15" t="s">
        <v>23</v>
      </c>
      <c r="Y15" t="s">
        <v>23</v>
      </c>
    </row>
    <row r="16" spans="1:26" x14ac:dyDescent="0.25">
      <c r="A16" t="s">
        <v>238</v>
      </c>
      <c r="B16">
        <v>7</v>
      </c>
      <c r="C16">
        <v>2</v>
      </c>
      <c r="D16" t="s">
        <v>6</v>
      </c>
      <c r="E16" t="s">
        <v>8</v>
      </c>
      <c r="F16" s="1">
        <v>395.92758302152384</v>
      </c>
      <c r="G16" s="2">
        <f t="shared" si="0"/>
        <v>2.597615758728101</v>
      </c>
      <c r="I16" t="s">
        <v>13</v>
      </c>
      <c r="Y16" t="s">
        <v>13</v>
      </c>
    </row>
    <row r="17" spans="1:30" x14ac:dyDescent="0.25">
      <c r="A17" t="s">
        <v>239</v>
      </c>
      <c r="B17">
        <v>8</v>
      </c>
      <c r="C17">
        <v>2</v>
      </c>
      <c r="D17" t="s">
        <v>6</v>
      </c>
      <c r="E17" t="s">
        <v>106</v>
      </c>
      <c r="F17" s="1">
        <v>230.34137798255048</v>
      </c>
      <c r="G17" s="2">
        <f t="shared" si="0"/>
        <v>2.3623719606100515</v>
      </c>
      <c r="I17" t="s">
        <v>24</v>
      </c>
      <c r="J17" t="s">
        <v>25</v>
      </c>
      <c r="K17" t="s">
        <v>26</v>
      </c>
      <c r="L17" t="s">
        <v>27</v>
      </c>
      <c r="M17" t="s">
        <v>28</v>
      </c>
      <c r="Y17" t="s">
        <v>24</v>
      </c>
      <c r="Z17" t="s">
        <v>25</v>
      </c>
      <c r="AA17" t="s">
        <v>26</v>
      </c>
      <c r="AB17" t="s">
        <v>27</v>
      </c>
      <c r="AC17" t="s">
        <v>28</v>
      </c>
    </row>
    <row r="18" spans="1:30" x14ac:dyDescent="0.25">
      <c r="A18" t="s">
        <v>240</v>
      </c>
      <c r="B18">
        <v>1</v>
      </c>
      <c r="C18">
        <v>3</v>
      </c>
      <c r="D18" t="s">
        <v>7</v>
      </c>
      <c r="E18" t="s">
        <v>8</v>
      </c>
      <c r="F18" s="1">
        <v>286.06813185378843</v>
      </c>
      <c r="G18" s="2">
        <f t="shared" si="0"/>
        <v>2.4564694798572715</v>
      </c>
      <c r="I18" t="s">
        <v>101</v>
      </c>
      <c r="J18" t="s">
        <v>103</v>
      </c>
      <c r="K18" t="s">
        <v>29</v>
      </c>
      <c r="L18">
        <v>1</v>
      </c>
      <c r="M18">
        <v>8</v>
      </c>
      <c r="Y18" t="s">
        <v>101</v>
      </c>
      <c r="Z18" t="s">
        <v>103</v>
      </c>
      <c r="AA18" t="s">
        <v>29</v>
      </c>
      <c r="AB18">
        <v>1</v>
      </c>
      <c r="AC18">
        <v>8</v>
      </c>
    </row>
    <row r="19" spans="1:30" x14ac:dyDescent="0.25">
      <c r="A19" t="s">
        <v>241</v>
      </c>
      <c r="B19">
        <v>2</v>
      </c>
      <c r="C19">
        <v>3</v>
      </c>
      <c r="D19" t="s">
        <v>7</v>
      </c>
      <c r="E19" t="s">
        <v>106</v>
      </c>
      <c r="F19" s="1">
        <v>230.34137798255048</v>
      </c>
      <c r="G19" s="2">
        <f t="shared" si="0"/>
        <v>2.3623719606100515</v>
      </c>
      <c r="J19" t="s">
        <v>104</v>
      </c>
      <c r="K19" t="s">
        <v>30</v>
      </c>
      <c r="L19">
        <v>1</v>
      </c>
      <c r="M19">
        <v>8</v>
      </c>
      <c r="Z19" t="s">
        <v>104</v>
      </c>
      <c r="AA19" t="s">
        <v>30</v>
      </c>
      <c r="AB19">
        <v>1</v>
      </c>
      <c r="AC19">
        <v>8</v>
      </c>
    </row>
    <row r="20" spans="1:30" x14ac:dyDescent="0.25">
      <c r="A20" t="s">
        <v>242</v>
      </c>
      <c r="B20">
        <v>3</v>
      </c>
      <c r="C20">
        <v>3</v>
      </c>
      <c r="D20" t="s">
        <v>7</v>
      </c>
      <c r="E20" t="s">
        <v>106</v>
      </c>
      <c r="F20" s="1">
        <v>197.73155472207819</v>
      </c>
      <c r="G20" s="2">
        <f t="shared" si="0"/>
        <v>2.2960759811404197</v>
      </c>
      <c r="I20" t="s">
        <v>13</v>
      </c>
      <c r="Y20" t="s">
        <v>13</v>
      </c>
    </row>
    <row r="21" spans="1:30" x14ac:dyDescent="0.25">
      <c r="A21" t="s">
        <v>243</v>
      </c>
      <c r="B21">
        <v>4</v>
      </c>
      <c r="C21">
        <v>3</v>
      </c>
      <c r="D21" t="s">
        <v>7</v>
      </c>
      <c r="E21" t="s">
        <v>8</v>
      </c>
      <c r="F21" s="1">
        <v>229.20990472034882</v>
      </c>
      <c r="G21" s="2">
        <f t="shared" si="0"/>
        <v>2.36023338062716</v>
      </c>
      <c r="I21" t="s">
        <v>13</v>
      </c>
      <c r="Y21" t="s">
        <v>13</v>
      </c>
    </row>
    <row r="22" spans="1:30" x14ac:dyDescent="0.25">
      <c r="A22" t="s">
        <v>244</v>
      </c>
      <c r="B22">
        <v>5</v>
      </c>
      <c r="C22">
        <v>3</v>
      </c>
      <c r="D22" t="s">
        <v>7</v>
      </c>
      <c r="E22" t="s">
        <v>8</v>
      </c>
      <c r="F22" s="1">
        <v>212.88971515330181</v>
      </c>
      <c r="G22" s="2">
        <f t="shared" si="0"/>
        <v>2.3281546808837899</v>
      </c>
      <c r="I22" t="s">
        <v>31</v>
      </c>
      <c r="Y22" t="s">
        <v>31</v>
      </c>
    </row>
    <row r="23" spans="1:30" x14ac:dyDescent="0.25">
      <c r="A23" t="s">
        <v>245</v>
      </c>
      <c r="B23">
        <v>6</v>
      </c>
      <c r="C23">
        <v>3</v>
      </c>
      <c r="D23" t="s">
        <v>7</v>
      </c>
      <c r="E23" t="s">
        <v>106</v>
      </c>
      <c r="F23" s="1">
        <v>217.12458472303572</v>
      </c>
      <c r="G23" s="2">
        <f t="shared" si="0"/>
        <v>2.3367090008153553</v>
      </c>
      <c r="I23" t="s">
        <v>13</v>
      </c>
      <c r="Y23" t="s">
        <v>13</v>
      </c>
    </row>
    <row r="24" spans="1:30" x14ac:dyDescent="0.25">
      <c r="A24" t="s">
        <v>246</v>
      </c>
      <c r="B24">
        <v>7</v>
      </c>
      <c r="C24">
        <v>3</v>
      </c>
      <c r="D24" t="s">
        <v>7</v>
      </c>
      <c r="E24" t="s">
        <v>8</v>
      </c>
      <c r="F24" s="1">
        <v>210.80335616140709</v>
      </c>
      <c r="G24" s="2">
        <f t="shared" si="0"/>
        <v>2.3238775209180074</v>
      </c>
      <c r="I24" t="s">
        <v>24</v>
      </c>
      <c r="J24" t="s">
        <v>25</v>
      </c>
      <c r="K24" t="s">
        <v>32</v>
      </c>
      <c r="L24" t="s">
        <v>33</v>
      </c>
      <c r="M24" t="s">
        <v>34</v>
      </c>
      <c r="N24" t="s">
        <v>35</v>
      </c>
      <c r="Y24" t="s">
        <v>24</v>
      </c>
      <c r="Z24" t="s">
        <v>25</v>
      </c>
      <c r="AA24" t="s">
        <v>32</v>
      </c>
      <c r="AB24" t="s">
        <v>33</v>
      </c>
      <c r="AC24" t="s">
        <v>34</v>
      </c>
      <c r="AD24" t="s">
        <v>35</v>
      </c>
    </row>
    <row r="25" spans="1:30" x14ac:dyDescent="0.25">
      <c r="A25" t="s">
        <v>247</v>
      </c>
      <c r="B25">
        <v>8</v>
      </c>
      <c r="C25">
        <v>3</v>
      </c>
      <c r="D25" t="s">
        <v>7</v>
      </c>
      <c r="E25" t="s">
        <v>106</v>
      </c>
      <c r="F25" s="1">
        <v>303.48165212220971</v>
      </c>
      <c r="G25" s="2">
        <f t="shared" si="0"/>
        <v>2.4821324396519677</v>
      </c>
      <c r="I25" t="s">
        <v>101</v>
      </c>
      <c r="J25" t="s">
        <v>36</v>
      </c>
      <c r="K25">
        <v>2.4899999999999999E-2</v>
      </c>
      <c r="L25">
        <v>7.6699999999999997E-3</v>
      </c>
      <c r="Y25" t="s">
        <v>101</v>
      </c>
      <c r="Z25" t="s">
        <v>36</v>
      </c>
      <c r="AA25">
        <v>15942</v>
      </c>
      <c r="AB25">
        <v>4334</v>
      </c>
    </row>
    <row r="26" spans="1:30" x14ac:dyDescent="0.25">
      <c r="A26" t="s">
        <v>248</v>
      </c>
      <c r="B26">
        <v>1</v>
      </c>
      <c r="C26">
        <v>4</v>
      </c>
      <c r="D26" t="s">
        <v>6</v>
      </c>
      <c r="E26" t="s">
        <v>8</v>
      </c>
      <c r="F26" s="1">
        <v>644.66661026990334</v>
      </c>
      <c r="G26" s="2">
        <f t="shared" si="0"/>
        <v>2.8093351770343462</v>
      </c>
    </row>
    <row r="27" spans="1:30" x14ac:dyDescent="0.25">
      <c r="A27" t="s">
        <v>249</v>
      </c>
      <c r="B27">
        <v>2</v>
      </c>
      <c r="C27">
        <v>4</v>
      </c>
      <c r="D27" t="s">
        <v>6</v>
      </c>
      <c r="E27" t="s">
        <v>106</v>
      </c>
      <c r="F27" s="1">
        <v>503.97173261846825</v>
      </c>
      <c r="G27" s="2">
        <f t="shared" si="0"/>
        <v>2.7024061778897779</v>
      </c>
      <c r="J27" t="s">
        <v>103</v>
      </c>
      <c r="K27" t="s">
        <v>37</v>
      </c>
      <c r="L27" t="s">
        <v>38</v>
      </c>
      <c r="M27">
        <v>0.54659999999999997</v>
      </c>
      <c r="N27">
        <v>0.1105</v>
      </c>
      <c r="Z27" t="s">
        <v>103</v>
      </c>
      <c r="AA27" t="s">
        <v>37</v>
      </c>
      <c r="AB27" t="s">
        <v>38</v>
      </c>
      <c r="AC27">
        <v>0.45889999999999997</v>
      </c>
      <c r="AD27">
        <v>0.1177</v>
      </c>
    </row>
    <row r="28" spans="1:30" x14ac:dyDescent="0.25">
      <c r="A28" t="s">
        <v>250</v>
      </c>
      <c r="B28">
        <v>3</v>
      </c>
      <c r="C28">
        <v>4</v>
      </c>
      <c r="D28" t="s">
        <v>6</v>
      </c>
      <c r="E28" t="s">
        <v>106</v>
      </c>
      <c r="F28" s="1">
        <v>280.4885645836722</v>
      </c>
      <c r="G28" s="2">
        <f t="shared" si="0"/>
        <v>2.4479151599257061</v>
      </c>
      <c r="J28" t="s">
        <v>104</v>
      </c>
      <c r="K28" t="s">
        <v>37</v>
      </c>
      <c r="L28" t="s">
        <v>38</v>
      </c>
      <c r="M28">
        <v>0.57499999999999996</v>
      </c>
      <c r="N28">
        <v>0.10100000000000001</v>
      </c>
      <c r="Z28" t="s">
        <v>104</v>
      </c>
      <c r="AA28" t="s">
        <v>37</v>
      </c>
      <c r="AB28" t="s">
        <v>38</v>
      </c>
      <c r="AC28">
        <v>0.50009999999999999</v>
      </c>
      <c r="AD28">
        <v>0.1089</v>
      </c>
    </row>
    <row r="29" spans="1:30" x14ac:dyDescent="0.25">
      <c r="A29" t="s">
        <v>251</v>
      </c>
      <c r="B29">
        <v>4</v>
      </c>
      <c r="C29">
        <v>4</v>
      </c>
      <c r="D29" t="s">
        <v>6</v>
      </c>
      <c r="E29" t="s">
        <v>8</v>
      </c>
      <c r="F29" s="1">
        <v>572.80824086751841</v>
      </c>
      <c r="G29" s="2">
        <f t="shared" si="0"/>
        <v>2.7580092574449533</v>
      </c>
      <c r="I29" t="s">
        <v>13</v>
      </c>
      <c r="Y29" t="s">
        <v>13</v>
      </c>
    </row>
    <row r="30" spans="1:30" x14ac:dyDescent="0.25">
      <c r="A30" t="s">
        <v>252</v>
      </c>
      <c r="B30">
        <v>5</v>
      </c>
      <c r="C30">
        <v>4</v>
      </c>
      <c r="D30" t="s">
        <v>6</v>
      </c>
      <c r="E30" t="s">
        <v>8</v>
      </c>
      <c r="F30" s="1">
        <v>240.77931825646627</v>
      </c>
      <c r="G30" s="2">
        <f t="shared" si="0"/>
        <v>2.3816191804560738</v>
      </c>
      <c r="I30" t="s">
        <v>13</v>
      </c>
      <c r="Y30" t="s">
        <v>13</v>
      </c>
    </row>
    <row r="31" spans="1:30" x14ac:dyDescent="0.25">
      <c r="A31" t="s">
        <v>253</v>
      </c>
      <c r="B31">
        <v>6</v>
      </c>
      <c r="C31">
        <v>4</v>
      </c>
      <c r="D31" t="s">
        <v>6</v>
      </c>
      <c r="E31" t="s">
        <v>106</v>
      </c>
      <c r="F31" s="1">
        <v>321.95516703656961</v>
      </c>
      <c r="G31" s="2">
        <f t="shared" si="0"/>
        <v>2.507795399446664</v>
      </c>
      <c r="I31" t="s">
        <v>43</v>
      </c>
      <c r="Y31" t="s">
        <v>43</v>
      </c>
    </row>
    <row r="32" spans="1:30" x14ac:dyDescent="0.25">
      <c r="A32" t="s">
        <v>254</v>
      </c>
      <c r="B32">
        <v>7</v>
      </c>
      <c r="C32">
        <v>4</v>
      </c>
      <c r="D32" t="s">
        <v>6</v>
      </c>
      <c r="E32" t="s">
        <v>8</v>
      </c>
      <c r="F32" s="1">
        <v>304.97976092062322</v>
      </c>
      <c r="G32" s="2">
        <f t="shared" si="0"/>
        <v>2.4842710196348592</v>
      </c>
      <c r="I32" t="s">
        <v>13</v>
      </c>
      <c r="Y32" t="s">
        <v>13</v>
      </c>
    </row>
    <row r="33" spans="1:30" x14ac:dyDescent="0.25">
      <c r="A33" t="s">
        <v>255</v>
      </c>
      <c r="B33">
        <v>8</v>
      </c>
      <c r="C33">
        <v>4</v>
      </c>
      <c r="D33" t="s">
        <v>6</v>
      </c>
      <c r="E33" t="s">
        <v>106</v>
      </c>
      <c r="F33" s="1">
        <v>339.87543720490919</v>
      </c>
      <c r="G33" s="2">
        <f t="shared" si="0"/>
        <v>2.5313197792584692</v>
      </c>
      <c r="I33" t="s">
        <v>44</v>
      </c>
      <c r="Y33" t="s">
        <v>44</v>
      </c>
    </row>
    <row r="34" spans="1:30" x14ac:dyDescent="0.25">
      <c r="A34" t="s">
        <v>256</v>
      </c>
      <c r="B34">
        <v>1</v>
      </c>
      <c r="C34">
        <v>5</v>
      </c>
      <c r="D34" t="s">
        <v>6</v>
      </c>
      <c r="E34" t="s">
        <v>8</v>
      </c>
      <c r="F34" s="1">
        <v>441.22947691583664</v>
      </c>
      <c r="G34" s="2">
        <f t="shared" si="0"/>
        <v>2.6446645183517115</v>
      </c>
      <c r="I34" t="s">
        <v>13</v>
      </c>
      <c r="Y34" t="s">
        <v>13</v>
      </c>
    </row>
    <row r="35" spans="1:30" x14ac:dyDescent="0.25">
      <c r="A35" t="s">
        <v>257</v>
      </c>
      <c r="B35">
        <v>2</v>
      </c>
      <c r="C35">
        <v>5</v>
      </c>
      <c r="D35" t="s">
        <v>6</v>
      </c>
      <c r="E35" t="s">
        <v>106</v>
      </c>
      <c r="F35" s="1">
        <v>320.37367235975512</v>
      </c>
      <c r="G35" s="2">
        <f t="shared" si="0"/>
        <v>2.5056568194637729</v>
      </c>
      <c r="I35" t="s">
        <v>45</v>
      </c>
      <c r="J35" t="s">
        <v>46</v>
      </c>
      <c r="K35" t="s">
        <v>47</v>
      </c>
      <c r="L35" t="s">
        <v>48</v>
      </c>
      <c r="M35" t="s">
        <v>49</v>
      </c>
      <c r="N35" s="13" t="s">
        <v>50</v>
      </c>
      <c r="Y35" t="s">
        <v>45</v>
      </c>
      <c r="Z35" t="s">
        <v>46</v>
      </c>
      <c r="AA35" t="s">
        <v>47</v>
      </c>
      <c r="AB35" t="s">
        <v>48</v>
      </c>
      <c r="AC35" t="s">
        <v>49</v>
      </c>
      <c r="AD35" s="13" t="s">
        <v>50</v>
      </c>
    </row>
    <row r="36" spans="1:30" x14ac:dyDescent="0.25">
      <c r="A36" t="s">
        <v>258</v>
      </c>
      <c r="B36">
        <v>3</v>
      </c>
      <c r="C36">
        <v>5</v>
      </c>
      <c r="D36" t="s">
        <v>6</v>
      </c>
      <c r="E36" t="s">
        <v>106</v>
      </c>
      <c r="F36" s="1">
        <v>250.45391241356344</v>
      </c>
      <c r="G36" s="2">
        <f t="shared" si="0"/>
        <v>2.3987278203192051</v>
      </c>
      <c r="I36" t="s">
        <v>3</v>
      </c>
      <c r="J36">
        <v>0.18</v>
      </c>
      <c r="K36">
        <v>1</v>
      </c>
      <c r="L36">
        <v>0.18</v>
      </c>
      <c r="M36">
        <v>12.1</v>
      </c>
      <c r="N36" s="13">
        <v>0.67900000000000005</v>
      </c>
      <c r="Y36" t="s">
        <v>3</v>
      </c>
      <c r="Z36">
        <v>0.43</v>
      </c>
      <c r="AA36">
        <v>1</v>
      </c>
      <c r="AB36">
        <v>0.43</v>
      </c>
      <c r="AC36">
        <v>13.5</v>
      </c>
      <c r="AD36" s="13">
        <v>0.52400000000000002</v>
      </c>
    </row>
    <row r="37" spans="1:30" x14ac:dyDescent="0.25">
      <c r="A37" t="s">
        <v>259</v>
      </c>
      <c r="B37">
        <v>4</v>
      </c>
      <c r="C37">
        <v>5</v>
      </c>
      <c r="D37" t="s">
        <v>6</v>
      </c>
      <c r="E37" t="s">
        <v>8</v>
      </c>
      <c r="F37" s="1">
        <v>401.81995314380202</v>
      </c>
      <c r="G37" s="2">
        <f t="shared" si="0"/>
        <v>2.6040314986767754</v>
      </c>
      <c r="I37" t="s">
        <v>4</v>
      </c>
      <c r="J37">
        <v>3.32</v>
      </c>
      <c r="K37">
        <v>1</v>
      </c>
      <c r="L37">
        <v>3.32</v>
      </c>
      <c r="M37">
        <v>12.8</v>
      </c>
      <c r="N37" s="13">
        <v>9.1999999999999998E-2</v>
      </c>
      <c r="Y37" t="s">
        <v>4</v>
      </c>
      <c r="Z37">
        <v>2.9</v>
      </c>
      <c r="AA37">
        <v>1</v>
      </c>
      <c r="AB37">
        <v>2.9</v>
      </c>
      <c r="AC37">
        <v>13.7</v>
      </c>
      <c r="AD37" s="13">
        <v>0.111</v>
      </c>
    </row>
    <row r="38" spans="1:30" x14ac:dyDescent="0.25">
      <c r="A38" t="s">
        <v>260</v>
      </c>
      <c r="B38">
        <v>5</v>
      </c>
      <c r="C38">
        <v>5</v>
      </c>
      <c r="D38" t="s">
        <v>6</v>
      </c>
      <c r="E38" t="s">
        <v>8</v>
      </c>
      <c r="F38" s="1">
        <v>183.65268469947418</v>
      </c>
      <c r="G38" s="2">
        <f t="shared" si="0"/>
        <v>2.263997281397049</v>
      </c>
      <c r="I38" t="s">
        <v>52</v>
      </c>
      <c r="J38">
        <v>5.6</v>
      </c>
      <c r="K38">
        <v>1</v>
      </c>
      <c r="L38">
        <v>5.6</v>
      </c>
      <c r="M38">
        <v>30.4</v>
      </c>
      <c r="N38" s="13">
        <v>2.5000000000000001E-2</v>
      </c>
      <c r="Y38" t="s">
        <v>52</v>
      </c>
      <c r="Z38">
        <v>4.7300000000000004</v>
      </c>
      <c r="AA38">
        <v>1</v>
      </c>
      <c r="AB38">
        <v>4.7300000000000004</v>
      </c>
      <c r="AC38">
        <v>29.7</v>
      </c>
      <c r="AD38" s="13">
        <v>3.7999999999999999E-2</v>
      </c>
    </row>
    <row r="39" spans="1:30" x14ac:dyDescent="0.25">
      <c r="A39" t="s">
        <v>261</v>
      </c>
      <c r="B39">
        <v>6</v>
      </c>
      <c r="C39">
        <v>5</v>
      </c>
      <c r="D39" t="s">
        <v>6</v>
      </c>
      <c r="E39" t="s">
        <v>106</v>
      </c>
      <c r="F39" s="1">
        <v>220.35592921808313</v>
      </c>
      <c r="G39" s="2">
        <f t="shared" si="0"/>
        <v>2.3431247407640292</v>
      </c>
      <c r="I39" t="s">
        <v>13</v>
      </c>
      <c r="Y39" t="s">
        <v>13</v>
      </c>
    </row>
    <row r="40" spans="1:30" x14ac:dyDescent="0.25">
      <c r="A40" t="s">
        <v>262</v>
      </c>
      <c r="B40">
        <v>7</v>
      </c>
      <c r="C40">
        <v>5</v>
      </c>
      <c r="D40" t="s">
        <v>6</v>
      </c>
      <c r="E40" t="s">
        <v>8</v>
      </c>
      <c r="F40" s="1">
        <v>296.10077203086075</v>
      </c>
      <c r="G40" s="2">
        <f t="shared" si="0"/>
        <v>2.4714395397375113</v>
      </c>
      <c r="I40" t="s">
        <v>53</v>
      </c>
      <c r="Y40" t="s">
        <v>53</v>
      </c>
    </row>
    <row r="41" spans="1:30" x14ac:dyDescent="0.25">
      <c r="A41" t="s">
        <v>263</v>
      </c>
      <c r="B41">
        <v>8</v>
      </c>
      <c r="C41">
        <v>5</v>
      </c>
      <c r="D41" t="s">
        <v>6</v>
      </c>
      <c r="E41" t="s">
        <v>106</v>
      </c>
      <c r="F41" s="1">
        <v>320.37367235975512</v>
      </c>
      <c r="G41" s="2">
        <f t="shared" si="0"/>
        <v>2.5056568194637729</v>
      </c>
      <c r="I41" t="s">
        <v>13</v>
      </c>
      <c r="Y41" t="s">
        <v>13</v>
      </c>
    </row>
    <row r="42" spans="1:30" x14ac:dyDescent="0.25">
      <c r="A42" t="s">
        <v>264</v>
      </c>
      <c r="B42">
        <v>1</v>
      </c>
      <c r="C42">
        <v>6</v>
      </c>
      <c r="D42" t="s">
        <v>7</v>
      </c>
      <c r="E42" t="s">
        <v>8</v>
      </c>
      <c r="F42" s="1">
        <v>424.18555822368126</v>
      </c>
      <c r="G42" s="2">
        <f t="shared" si="0"/>
        <v>2.6275558784885806</v>
      </c>
      <c r="I42" t="s">
        <v>45</v>
      </c>
      <c r="J42" t="s">
        <v>46</v>
      </c>
      <c r="K42" t="s">
        <v>47</v>
      </c>
      <c r="L42" t="s">
        <v>48</v>
      </c>
      <c r="M42" t="s">
        <v>49</v>
      </c>
      <c r="N42" t="s">
        <v>50</v>
      </c>
      <c r="Y42" t="s">
        <v>45</v>
      </c>
      <c r="Z42" t="s">
        <v>46</v>
      </c>
      <c r="AA42" t="s">
        <v>47</v>
      </c>
      <c r="AB42" t="s">
        <v>48</v>
      </c>
      <c r="AC42" t="s">
        <v>49</v>
      </c>
      <c r="AD42" t="s">
        <v>50</v>
      </c>
    </row>
    <row r="43" spans="1:30" x14ac:dyDescent="0.25">
      <c r="A43" t="s">
        <v>265</v>
      </c>
      <c r="B43">
        <v>2</v>
      </c>
      <c r="C43">
        <v>6</v>
      </c>
      <c r="D43" t="s">
        <v>7</v>
      </c>
      <c r="E43" t="s">
        <v>106</v>
      </c>
      <c r="F43" s="1">
        <v>632.09281990923091</v>
      </c>
      <c r="G43" s="2">
        <f t="shared" si="0"/>
        <v>2.8007808571027808</v>
      </c>
      <c r="I43" t="s">
        <v>52</v>
      </c>
      <c r="J43">
        <v>5.6</v>
      </c>
      <c r="K43">
        <v>1</v>
      </c>
      <c r="L43">
        <v>5.6</v>
      </c>
      <c r="M43">
        <v>30.4</v>
      </c>
      <c r="N43" s="14">
        <v>2.5000000000000001E-2</v>
      </c>
      <c r="Y43" t="s">
        <v>52</v>
      </c>
      <c r="Z43">
        <v>4.7300000000000004</v>
      </c>
      <c r="AA43">
        <v>1</v>
      </c>
      <c r="AB43">
        <v>4.7300000000000004</v>
      </c>
      <c r="AC43">
        <v>29.7</v>
      </c>
      <c r="AD43">
        <v>3.7999999999999999E-2</v>
      </c>
    </row>
    <row r="44" spans="1:30" x14ac:dyDescent="0.25">
      <c r="A44" t="s">
        <v>266</v>
      </c>
      <c r="B44">
        <v>3</v>
      </c>
      <c r="C44">
        <v>6</v>
      </c>
      <c r="D44" t="s">
        <v>7</v>
      </c>
      <c r="E44" t="s">
        <v>106</v>
      </c>
      <c r="F44" s="1">
        <v>403.80349977000918</v>
      </c>
      <c r="G44" s="2">
        <f t="shared" si="0"/>
        <v>2.6061700786596669</v>
      </c>
      <c r="I44" t="s">
        <v>13</v>
      </c>
      <c r="N44" s="11"/>
      <c r="Y44" t="s">
        <v>13</v>
      </c>
      <c r="AD44" s="13"/>
    </row>
    <row r="45" spans="1:30" x14ac:dyDescent="0.25">
      <c r="A45" t="s">
        <v>267</v>
      </c>
      <c r="B45">
        <v>4</v>
      </c>
      <c r="C45">
        <v>6</v>
      </c>
      <c r="D45" t="s">
        <v>7</v>
      </c>
      <c r="E45" t="s">
        <v>8</v>
      </c>
      <c r="F45" s="1">
        <v>482.12422975607421</v>
      </c>
      <c r="G45" s="2">
        <f t="shared" si="0"/>
        <v>2.6831589580437556</v>
      </c>
      <c r="I45" t="s">
        <v>54</v>
      </c>
      <c r="N45" s="11"/>
      <c r="Y45" t="s">
        <v>54</v>
      </c>
      <c r="AD45" s="13"/>
    </row>
    <row r="46" spans="1:30" x14ac:dyDescent="0.25">
      <c r="A46" t="s">
        <v>268</v>
      </c>
      <c r="B46">
        <v>5</v>
      </c>
      <c r="C46">
        <v>6</v>
      </c>
      <c r="D46" t="s">
        <v>7</v>
      </c>
      <c r="E46" t="s">
        <v>8</v>
      </c>
      <c r="F46" s="1">
        <v>269.65378463592316</v>
      </c>
      <c r="G46" s="2">
        <f t="shared" si="0"/>
        <v>2.4308065200625752</v>
      </c>
      <c r="I46" t="s">
        <v>13</v>
      </c>
      <c r="N46" s="11"/>
      <c r="Y46" t="s">
        <v>13</v>
      </c>
      <c r="AD46" s="13"/>
    </row>
    <row r="47" spans="1:30" x14ac:dyDescent="0.25">
      <c r="A47" t="s">
        <v>269</v>
      </c>
      <c r="B47">
        <v>6</v>
      </c>
      <c r="C47">
        <v>6</v>
      </c>
      <c r="D47" t="s">
        <v>7</v>
      </c>
      <c r="E47" t="s">
        <v>106</v>
      </c>
      <c r="F47" s="1">
        <v>378.76386441686958</v>
      </c>
      <c r="G47" s="2">
        <f t="shared" si="0"/>
        <v>2.5783685388820792</v>
      </c>
      <c r="I47" t="s">
        <v>13</v>
      </c>
      <c r="Y47" t="s">
        <v>13</v>
      </c>
    </row>
    <row r="48" spans="1:30" x14ac:dyDescent="0.25">
      <c r="A48" t="s">
        <v>270</v>
      </c>
      <c r="B48">
        <v>7</v>
      </c>
      <c r="C48">
        <v>6</v>
      </c>
      <c r="D48" t="s">
        <v>7</v>
      </c>
      <c r="E48" t="s">
        <v>8</v>
      </c>
      <c r="F48" s="1">
        <v>426.27951056805199</v>
      </c>
      <c r="G48" s="2">
        <f t="shared" si="0"/>
        <v>2.6296944584714717</v>
      </c>
      <c r="I48" t="s">
        <v>92</v>
      </c>
      <c r="Y48" t="s">
        <v>92</v>
      </c>
    </row>
    <row r="49" spans="1:28" x14ac:dyDescent="0.25">
      <c r="A49" t="s">
        <v>271</v>
      </c>
      <c r="B49">
        <v>8</v>
      </c>
      <c r="C49">
        <v>6</v>
      </c>
      <c r="D49" t="s">
        <v>7</v>
      </c>
      <c r="E49" t="s">
        <v>106</v>
      </c>
      <c r="F49" s="1">
        <v>355.27692323050979</v>
      </c>
      <c r="G49" s="2">
        <f t="shared" si="0"/>
        <v>2.5505669991044915</v>
      </c>
      <c r="I49" t="s">
        <v>13</v>
      </c>
      <c r="Y49" t="s">
        <v>13</v>
      </c>
    </row>
    <row r="50" spans="1:28" x14ac:dyDescent="0.25">
      <c r="A50" t="s">
        <v>272</v>
      </c>
      <c r="B50">
        <v>1</v>
      </c>
      <c r="C50">
        <v>7</v>
      </c>
      <c r="D50" t="s">
        <v>7</v>
      </c>
      <c r="E50" t="s">
        <v>8</v>
      </c>
      <c r="F50" s="1">
        <v>399.84615001219191</v>
      </c>
      <c r="G50" s="2">
        <f t="shared" si="0"/>
        <v>2.6018929186938839</v>
      </c>
      <c r="I50" t="s">
        <v>273</v>
      </c>
      <c r="Y50" t="s">
        <v>274</v>
      </c>
    </row>
    <row r="51" spans="1:28" x14ac:dyDescent="0.25">
      <c r="A51" t="s">
        <v>275</v>
      </c>
      <c r="B51">
        <v>2</v>
      </c>
      <c r="C51">
        <v>7</v>
      </c>
      <c r="D51" t="s">
        <v>7</v>
      </c>
      <c r="E51" t="s">
        <v>106</v>
      </c>
      <c r="F51" s="1">
        <v>355.27692323050979</v>
      </c>
      <c r="G51" s="2">
        <f t="shared" si="0"/>
        <v>2.5505669991044915</v>
      </c>
      <c r="I51" t="s">
        <v>13</v>
      </c>
      <c r="Y51" t="s">
        <v>13</v>
      </c>
    </row>
    <row r="52" spans="1:28" x14ac:dyDescent="0.25">
      <c r="A52" t="s">
        <v>276</v>
      </c>
      <c r="B52">
        <v>3</v>
      </c>
      <c r="C52">
        <v>7</v>
      </c>
      <c r="D52" t="s">
        <v>7</v>
      </c>
      <c r="E52" t="s">
        <v>106</v>
      </c>
      <c r="F52" s="1">
        <v>390.12161982201383</v>
      </c>
      <c r="G52" s="2">
        <f t="shared" si="0"/>
        <v>2.5912000187794271</v>
      </c>
      <c r="I52" t="s">
        <v>13</v>
      </c>
      <c r="Y52" t="s">
        <v>13</v>
      </c>
    </row>
    <row r="53" spans="1:28" x14ac:dyDescent="0.25">
      <c r="A53" t="s">
        <v>277</v>
      </c>
      <c r="B53">
        <v>4</v>
      </c>
      <c r="C53">
        <v>7</v>
      </c>
      <c r="D53" t="s">
        <v>7</v>
      </c>
      <c r="E53" t="s">
        <v>8</v>
      </c>
      <c r="F53" s="1">
        <v>378.76386441686958</v>
      </c>
      <c r="G53" s="2">
        <f t="shared" si="0"/>
        <v>2.5783685388820792</v>
      </c>
      <c r="I53" t="s">
        <v>55</v>
      </c>
      <c r="Y53" t="s">
        <v>55</v>
      </c>
    </row>
    <row r="54" spans="1:28" x14ac:dyDescent="0.25">
      <c r="A54" t="s">
        <v>278</v>
      </c>
      <c r="B54">
        <v>5</v>
      </c>
      <c r="C54">
        <v>7</v>
      </c>
      <c r="D54" t="s">
        <v>7</v>
      </c>
      <c r="E54" t="s">
        <v>8</v>
      </c>
      <c r="F54" s="1">
        <v>257.96411743756721</v>
      </c>
      <c r="G54" s="2">
        <f t="shared" si="0"/>
        <v>2.411559300216553</v>
      </c>
      <c r="I54" t="s">
        <v>13</v>
      </c>
      <c r="Y54" t="s">
        <v>13</v>
      </c>
    </row>
    <row r="55" spans="1:28" x14ac:dyDescent="0.25">
      <c r="A55" t="s">
        <v>279</v>
      </c>
      <c r="B55">
        <v>6</v>
      </c>
      <c r="C55">
        <v>7</v>
      </c>
      <c r="D55" t="s">
        <v>7</v>
      </c>
      <c r="E55" t="s">
        <v>106</v>
      </c>
      <c r="F55" s="1">
        <v>424.18555822368126</v>
      </c>
      <c r="G55" s="2">
        <f t="shared" si="0"/>
        <v>2.6275558784885806</v>
      </c>
      <c r="I55" t="s">
        <v>13</v>
      </c>
      <c r="Y55" t="s">
        <v>13</v>
      </c>
    </row>
    <row r="56" spans="1:28" x14ac:dyDescent="0.25">
      <c r="A56" t="s">
        <v>280</v>
      </c>
      <c r="B56">
        <v>7</v>
      </c>
      <c r="C56">
        <v>7</v>
      </c>
      <c r="D56" t="s">
        <v>7</v>
      </c>
      <c r="E56" t="s">
        <v>8</v>
      </c>
      <c r="F56" s="1">
        <v>475.0542612679132</v>
      </c>
      <c r="G56" s="2">
        <f t="shared" si="0"/>
        <v>2.6767432180950816</v>
      </c>
      <c r="J56" t="s">
        <v>3</v>
      </c>
      <c r="K56" t="s">
        <v>8</v>
      </c>
      <c r="L56" t="s">
        <v>106</v>
      </c>
      <c r="Z56" t="s">
        <v>3</v>
      </c>
      <c r="AA56" t="s">
        <v>8</v>
      </c>
      <c r="AB56" t="s">
        <v>106</v>
      </c>
    </row>
    <row r="57" spans="1:28" x14ac:dyDescent="0.25">
      <c r="A57" t="s">
        <v>281</v>
      </c>
      <c r="B57">
        <v>8</v>
      </c>
      <c r="C57">
        <v>7</v>
      </c>
      <c r="D57" t="s">
        <v>7</v>
      </c>
      <c r="E57" t="s">
        <v>106</v>
      </c>
      <c r="F57" s="1">
        <v>403.80349977000918</v>
      </c>
      <c r="G57" s="2">
        <f t="shared" si="0"/>
        <v>2.6061700786596669</v>
      </c>
      <c r="K57">
        <v>2.5499999999999998</v>
      </c>
      <c r="L57">
        <v>2.532</v>
      </c>
      <c r="AA57">
        <v>376.6</v>
      </c>
      <c r="AB57">
        <v>355.3</v>
      </c>
    </row>
    <row r="58" spans="1:28" x14ac:dyDescent="0.25">
      <c r="A58" t="s">
        <v>282</v>
      </c>
      <c r="B58">
        <v>1</v>
      </c>
      <c r="C58">
        <v>8</v>
      </c>
      <c r="D58" t="s">
        <v>6</v>
      </c>
      <c r="E58" t="s">
        <v>8</v>
      </c>
      <c r="F58" s="1">
        <v>632.09281990923091</v>
      </c>
      <c r="G58" s="2">
        <f t="shared" si="0"/>
        <v>2.8007808571027808</v>
      </c>
      <c r="I58" t="s">
        <v>13</v>
      </c>
      <c r="Y58" t="s">
        <v>13</v>
      </c>
    </row>
    <row r="59" spans="1:28" x14ac:dyDescent="0.25">
      <c r="A59" t="s">
        <v>283</v>
      </c>
      <c r="B59">
        <v>2</v>
      </c>
      <c r="C59">
        <v>8</v>
      </c>
      <c r="D59" t="s">
        <v>6</v>
      </c>
      <c r="E59" t="s">
        <v>106</v>
      </c>
      <c r="F59" s="1">
        <v>441.22947691583664</v>
      </c>
      <c r="G59" s="2">
        <f t="shared" si="0"/>
        <v>2.6446645183517115</v>
      </c>
      <c r="I59" t="s">
        <v>13</v>
      </c>
      <c r="Y59" t="s">
        <v>13</v>
      </c>
    </row>
    <row r="60" spans="1:28" x14ac:dyDescent="0.25">
      <c r="A60" t="s">
        <v>284</v>
      </c>
      <c r="B60">
        <v>3</v>
      </c>
      <c r="C60">
        <v>8</v>
      </c>
      <c r="D60" t="s">
        <v>6</v>
      </c>
      <c r="E60" t="s">
        <v>106</v>
      </c>
      <c r="F60" s="1">
        <v>401.81995314380202</v>
      </c>
      <c r="G60" s="2">
        <f t="shared" si="0"/>
        <v>2.6040314986767754</v>
      </c>
      <c r="I60" t="s">
        <v>285</v>
      </c>
      <c r="Y60" t="s">
        <v>286</v>
      </c>
    </row>
    <row r="61" spans="1:28" x14ac:dyDescent="0.25">
      <c r="A61" t="s">
        <v>287</v>
      </c>
      <c r="B61">
        <v>4</v>
      </c>
      <c r="C61">
        <v>8</v>
      </c>
      <c r="D61" t="s">
        <v>6</v>
      </c>
      <c r="E61" t="s">
        <v>8</v>
      </c>
      <c r="F61" s="1">
        <v>424.18555822368126</v>
      </c>
      <c r="G61" s="2">
        <f t="shared" si="0"/>
        <v>2.6275558784885806</v>
      </c>
      <c r="I61" t="s">
        <v>13</v>
      </c>
      <c r="Y61" t="s">
        <v>13</v>
      </c>
    </row>
    <row r="62" spans="1:28" x14ac:dyDescent="0.25">
      <c r="A62" t="s">
        <v>288</v>
      </c>
      <c r="B62">
        <v>5</v>
      </c>
      <c r="C62">
        <v>8</v>
      </c>
      <c r="D62" t="s">
        <v>6</v>
      </c>
      <c r="E62" t="s">
        <v>8</v>
      </c>
      <c r="F62" s="1">
        <v>297.56244580485816</v>
      </c>
      <c r="G62" s="2">
        <f t="shared" si="0"/>
        <v>2.4735781197204023</v>
      </c>
      <c r="I62" t="s">
        <v>13</v>
      </c>
      <c r="Y62" t="s">
        <v>13</v>
      </c>
    </row>
    <row r="63" spans="1:28" x14ac:dyDescent="0.25">
      <c r="A63" t="s">
        <v>289</v>
      </c>
      <c r="B63">
        <v>6</v>
      </c>
      <c r="C63">
        <v>8</v>
      </c>
      <c r="D63" t="s">
        <v>6</v>
      </c>
      <c r="E63" t="s">
        <v>106</v>
      </c>
      <c r="F63" s="1">
        <v>405.7968379886637</v>
      </c>
      <c r="G63" s="2">
        <f t="shared" si="0"/>
        <v>2.6083086586425579</v>
      </c>
      <c r="I63" t="s">
        <v>57</v>
      </c>
      <c r="Y63" t="s">
        <v>57</v>
      </c>
    </row>
    <row r="64" spans="1:28" x14ac:dyDescent="0.25">
      <c r="A64" t="s">
        <v>290</v>
      </c>
      <c r="B64">
        <v>7</v>
      </c>
      <c r="C64">
        <v>8</v>
      </c>
      <c r="D64" t="s">
        <v>6</v>
      </c>
      <c r="E64" t="s">
        <v>8</v>
      </c>
      <c r="F64" s="1">
        <v>463.50061868430532</v>
      </c>
      <c r="G64" s="2">
        <f t="shared" si="0"/>
        <v>2.6660503181806248</v>
      </c>
      <c r="I64" t="s">
        <v>13</v>
      </c>
      <c r="Y64" t="s">
        <v>13</v>
      </c>
    </row>
    <row r="65" spans="1:28" x14ac:dyDescent="0.25">
      <c r="A65" t="s">
        <v>291</v>
      </c>
      <c r="B65">
        <v>8</v>
      </c>
      <c r="C65">
        <v>8</v>
      </c>
      <c r="D65" t="s">
        <v>6</v>
      </c>
      <c r="E65" t="s">
        <v>106</v>
      </c>
      <c r="F65" s="1">
        <v>338.20591532809914</v>
      </c>
      <c r="G65" s="2">
        <f t="shared" si="0"/>
        <v>2.5291811992755777</v>
      </c>
      <c r="I65" t="s">
        <v>13</v>
      </c>
      <c r="Y65" t="s">
        <v>13</v>
      </c>
    </row>
    <row r="66" spans="1:28" x14ac:dyDescent="0.25">
      <c r="J66" t="s">
        <v>4</v>
      </c>
      <c r="K66" t="s">
        <v>6</v>
      </c>
      <c r="L66" t="s">
        <v>7</v>
      </c>
      <c r="Z66" t="s">
        <v>4</v>
      </c>
      <c r="AA66" t="s">
        <v>6</v>
      </c>
      <c r="AB66" t="s">
        <v>7</v>
      </c>
    </row>
    <row r="67" spans="1:28" x14ac:dyDescent="0.25">
      <c r="K67">
        <v>2.58</v>
      </c>
      <c r="L67">
        <v>2.5019999999999998</v>
      </c>
      <c r="AA67">
        <v>396.2</v>
      </c>
      <c r="AB67">
        <v>335.8</v>
      </c>
    </row>
    <row r="68" spans="1:28" x14ac:dyDescent="0.25">
      <c r="I68" t="s">
        <v>13</v>
      </c>
      <c r="Y68" t="s">
        <v>13</v>
      </c>
    </row>
    <row r="69" spans="1:28" x14ac:dyDescent="0.25">
      <c r="I69" t="s">
        <v>13</v>
      </c>
      <c r="Y69" t="s">
        <v>13</v>
      </c>
    </row>
    <row r="70" spans="1:28" x14ac:dyDescent="0.25">
      <c r="I70" t="s">
        <v>292</v>
      </c>
      <c r="Y70" t="s">
        <v>293</v>
      </c>
    </row>
    <row r="71" spans="1:28" x14ac:dyDescent="0.25">
      <c r="I71" t="s">
        <v>13</v>
      </c>
      <c r="Y71" t="s">
        <v>13</v>
      </c>
    </row>
    <row r="72" spans="1:28" x14ac:dyDescent="0.25">
      <c r="I72" t="s">
        <v>13</v>
      </c>
      <c r="Y72" t="s">
        <v>13</v>
      </c>
    </row>
    <row r="73" spans="1:28" x14ac:dyDescent="0.25">
      <c r="I73" t="s">
        <v>59</v>
      </c>
      <c r="Y73" t="s">
        <v>59</v>
      </c>
    </row>
    <row r="74" spans="1:28" x14ac:dyDescent="0.25">
      <c r="I74" t="s">
        <v>13</v>
      </c>
      <c r="Y74" t="s">
        <v>13</v>
      </c>
    </row>
    <row r="75" spans="1:28" x14ac:dyDescent="0.25">
      <c r="I75" t="s">
        <v>13</v>
      </c>
      <c r="Y75" t="s">
        <v>13</v>
      </c>
      <c r="Z75" t="s">
        <v>4</v>
      </c>
    </row>
    <row r="76" spans="1:28" x14ac:dyDescent="0.25">
      <c r="J76" t="s">
        <v>4</v>
      </c>
      <c r="K76" t="s">
        <v>6</v>
      </c>
      <c r="L76" t="s">
        <v>7</v>
      </c>
      <c r="Z76" t="s">
        <v>3</v>
      </c>
    </row>
    <row r="77" spans="1:28" x14ac:dyDescent="0.25">
      <c r="J77" t="s">
        <v>3</v>
      </c>
      <c r="K77" t="s">
        <v>13</v>
      </c>
      <c r="O77" t="s">
        <v>6</v>
      </c>
      <c r="P77" t="s">
        <v>7</v>
      </c>
      <c r="AA77" t="s">
        <v>6</v>
      </c>
      <c r="AB77" t="s">
        <v>7</v>
      </c>
    </row>
    <row r="78" spans="1:28" x14ac:dyDescent="0.25">
      <c r="J78" t="s">
        <v>8</v>
      </c>
      <c r="K78">
        <v>2.6080000000000001</v>
      </c>
      <c r="L78">
        <v>2.4910000000000001</v>
      </c>
      <c r="N78" t="s">
        <v>8</v>
      </c>
      <c r="O78" s="1">
        <f>10^K78</f>
        <v>405.50853544838429</v>
      </c>
      <c r="P78" s="1">
        <f>10^L78</f>
        <v>309.74192992165831</v>
      </c>
      <c r="Z78" t="s">
        <v>8</v>
      </c>
      <c r="AA78" s="1">
        <v>424.1</v>
      </c>
      <c r="AB78" s="1">
        <v>329.2</v>
      </c>
    </row>
    <row r="79" spans="1:28" x14ac:dyDescent="0.25">
      <c r="J79" t="s">
        <v>106</v>
      </c>
      <c r="K79">
        <v>2.552</v>
      </c>
      <c r="L79">
        <v>2.512</v>
      </c>
      <c r="N79" t="s">
        <v>9</v>
      </c>
      <c r="O79" s="1">
        <f>10^K79</f>
        <v>356.45113342624461</v>
      </c>
      <c r="P79" s="1">
        <f>10^L79</f>
        <v>325.08729738543457</v>
      </c>
      <c r="Z79" t="s">
        <v>9</v>
      </c>
      <c r="AA79" s="1">
        <v>368.2</v>
      </c>
      <c r="AB79" s="1">
        <v>342.4</v>
      </c>
    </row>
    <row r="80" spans="1:28" x14ac:dyDescent="0.25">
      <c r="I80" t="s">
        <v>13</v>
      </c>
      <c r="Y80" t="s">
        <v>13</v>
      </c>
      <c r="AA80" s="1">
        <f>AA78-AA79</f>
        <v>55.900000000000034</v>
      </c>
    </row>
    <row r="81" spans="9:30" x14ac:dyDescent="0.25">
      <c r="I81" t="s">
        <v>13</v>
      </c>
      <c r="Y81" t="s">
        <v>13</v>
      </c>
      <c r="AA81">
        <f>AA80*100/AA78</f>
        <v>13.180853572270699</v>
      </c>
    </row>
    <row r="82" spans="9:30" x14ac:dyDescent="0.25">
      <c r="I82" t="s">
        <v>60</v>
      </c>
      <c r="Y82" t="s">
        <v>60</v>
      </c>
    </row>
    <row r="83" spans="9:30" x14ac:dyDescent="0.25">
      <c r="I83" t="s">
        <v>13</v>
      </c>
      <c r="Y83" t="s">
        <v>13</v>
      </c>
    </row>
    <row r="84" spans="9:30" x14ac:dyDescent="0.25">
      <c r="I84" t="s">
        <v>61</v>
      </c>
      <c r="J84">
        <v>4.9489999999999999E-2</v>
      </c>
      <c r="Y84" t="s">
        <v>61</v>
      </c>
      <c r="Z84">
        <v>41.09</v>
      </c>
    </row>
    <row r="85" spans="9:30" x14ac:dyDescent="0.25">
      <c r="I85" t="s">
        <v>62</v>
      </c>
      <c r="J85">
        <v>5.8959999999999999E-2</v>
      </c>
      <c r="O85" t="s">
        <v>6</v>
      </c>
      <c r="P85" t="s">
        <v>7</v>
      </c>
      <c r="Y85" t="s">
        <v>62</v>
      </c>
      <c r="Z85">
        <v>48.17</v>
      </c>
    </row>
    <row r="86" spans="9:30" x14ac:dyDescent="0.25">
      <c r="I86" t="s">
        <v>63</v>
      </c>
      <c r="J86">
        <v>4.351E-2</v>
      </c>
      <c r="N86" t="s">
        <v>8</v>
      </c>
      <c r="O86" s="1">
        <v>405.50853544838429</v>
      </c>
      <c r="P86" s="1">
        <v>309.74192992165831</v>
      </c>
      <c r="Y86" t="s">
        <v>63</v>
      </c>
      <c r="Z86">
        <v>36.26</v>
      </c>
    </row>
    <row r="87" spans="9:30" x14ac:dyDescent="0.25">
      <c r="I87" t="s">
        <v>13</v>
      </c>
      <c r="N87" t="s">
        <v>9</v>
      </c>
      <c r="O87" s="1">
        <v>356.45113342624461</v>
      </c>
      <c r="P87" s="1">
        <v>325.08729738543457</v>
      </c>
      <c r="Y87" t="s">
        <v>13</v>
      </c>
    </row>
    <row r="88" spans="9:30" x14ac:dyDescent="0.25">
      <c r="I88" t="s">
        <v>294</v>
      </c>
      <c r="Y88" t="s">
        <v>295</v>
      </c>
    </row>
    <row r="89" spans="9:30" x14ac:dyDescent="0.25">
      <c r="I89" t="s">
        <v>13</v>
      </c>
      <c r="Y89" t="s">
        <v>13</v>
      </c>
    </row>
    <row r="90" spans="9:30" x14ac:dyDescent="0.25">
      <c r="I90" t="s">
        <v>65</v>
      </c>
      <c r="Y90" t="s">
        <v>65</v>
      </c>
    </row>
    <row r="91" spans="9:30" x14ac:dyDescent="0.25">
      <c r="I91" t="s">
        <v>13</v>
      </c>
      <c r="Y91" t="s">
        <v>13</v>
      </c>
    </row>
    <row r="92" spans="9:30" x14ac:dyDescent="0.25">
      <c r="J92" t="s">
        <v>3</v>
      </c>
      <c r="K92" t="s">
        <v>4</v>
      </c>
      <c r="O92" t="s">
        <v>52</v>
      </c>
      <c r="Z92" t="s">
        <v>3</v>
      </c>
      <c r="AA92" t="s">
        <v>4</v>
      </c>
    </row>
    <row r="93" spans="9:30" x14ac:dyDescent="0.25">
      <c r="J93" t="s">
        <v>13</v>
      </c>
      <c r="O93" t="s">
        <v>13</v>
      </c>
      <c r="Z93" t="s">
        <v>13</v>
      </c>
    </row>
    <row r="94" spans="9:30" x14ac:dyDescent="0.25">
      <c r="I94" t="s">
        <v>61</v>
      </c>
      <c r="J94">
        <v>4.5999999999999999E-2</v>
      </c>
      <c r="K94">
        <v>4.351E-2</v>
      </c>
      <c r="O94" t="s">
        <v>296</v>
      </c>
      <c r="Y94" t="s">
        <v>61</v>
      </c>
      <c r="Z94">
        <v>38.840000000000003</v>
      </c>
      <c r="AA94">
        <v>36.26</v>
      </c>
      <c r="AD94" t="s">
        <v>52</v>
      </c>
    </row>
    <row r="95" spans="9:30" x14ac:dyDescent="0.25">
      <c r="J95" t="s">
        <v>13</v>
      </c>
      <c r="O95" t="s">
        <v>13</v>
      </c>
      <c r="Z95" t="s">
        <v>13</v>
      </c>
      <c r="AD95" t="s">
        <v>13</v>
      </c>
    </row>
    <row r="96" spans="9:30" x14ac:dyDescent="0.25">
      <c r="I96" t="s">
        <v>62</v>
      </c>
      <c r="J96">
        <v>4.5999999999999999E-2</v>
      </c>
      <c r="K96">
        <v>4.351E-2</v>
      </c>
      <c r="Q96" t="s">
        <v>13</v>
      </c>
      <c r="R96" t="s">
        <v>13</v>
      </c>
      <c r="S96" t="s">
        <v>13</v>
      </c>
      <c r="T96" t="s">
        <v>13</v>
      </c>
      <c r="U96" t="s">
        <v>13</v>
      </c>
      <c r="Y96" t="s">
        <v>62</v>
      </c>
      <c r="Z96">
        <v>38.840000000000003</v>
      </c>
      <c r="AA96">
        <v>36.26</v>
      </c>
      <c r="AD96" t="s">
        <v>297</v>
      </c>
    </row>
    <row r="97" spans="9:36" x14ac:dyDescent="0.25">
      <c r="J97" t="s">
        <v>13</v>
      </c>
      <c r="O97" t="s">
        <v>298</v>
      </c>
      <c r="Q97">
        <v>1</v>
      </c>
      <c r="R97" t="s">
        <v>70</v>
      </c>
      <c r="Z97" t="s">
        <v>13</v>
      </c>
      <c r="AD97" t="s">
        <v>13</v>
      </c>
    </row>
    <row r="98" spans="9:36" x14ac:dyDescent="0.25">
      <c r="I98" t="s">
        <v>63</v>
      </c>
      <c r="J98">
        <v>4.5999999999999999E-2</v>
      </c>
      <c r="K98">
        <v>4.351E-2</v>
      </c>
      <c r="O98" t="s">
        <v>299</v>
      </c>
      <c r="Q98">
        <v>2</v>
      </c>
      <c r="R98">
        <v>0.10009999999999999</v>
      </c>
      <c r="S98" t="s">
        <v>70</v>
      </c>
      <c r="Y98" t="s">
        <v>63</v>
      </c>
      <c r="Z98">
        <v>38.840000000000003</v>
      </c>
      <c r="AA98">
        <v>36.26</v>
      </c>
      <c r="AF98" t="s">
        <v>13</v>
      </c>
      <c r="AG98" t="s">
        <v>13</v>
      </c>
      <c r="AH98" t="s">
        <v>13</v>
      </c>
      <c r="AI98" t="s">
        <v>13</v>
      </c>
      <c r="AJ98" t="s">
        <v>13</v>
      </c>
    </row>
    <row r="99" spans="9:36" x14ac:dyDescent="0.25">
      <c r="J99" t="s">
        <v>13</v>
      </c>
      <c r="O99" t="s">
        <v>300</v>
      </c>
      <c r="Q99">
        <v>3</v>
      </c>
      <c r="R99">
        <v>9.4700000000000006E-2</v>
      </c>
      <c r="S99">
        <v>0.1283</v>
      </c>
      <c r="T99" t="s">
        <v>70</v>
      </c>
      <c r="Z99" t="s">
        <v>13</v>
      </c>
      <c r="AE99" t="s">
        <v>298</v>
      </c>
      <c r="AF99">
        <v>1</v>
      </c>
      <c r="AG99" t="s">
        <v>70</v>
      </c>
    </row>
    <row r="100" spans="9:36" x14ac:dyDescent="0.25">
      <c r="I100" t="s">
        <v>13</v>
      </c>
      <c r="O100" t="s">
        <v>301</v>
      </c>
      <c r="Q100">
        <v>4</v>
      </c>
      <c r="R100">
        <v>0.1283</v>
      </c>
      <c r="S100">
        <v>9.4700000000000006E-2</v>
      </c>
      <c r="T100">
        <v>0.10009999999999999</v>
      </c>
      <c r="U100" t="s">
        <v>70</v>
      </c>
      <c r="Y100" t="s">
        <v>3</v>
      </c>
      <c r="AE100" t="s">
        <v>299</v>
      </c>
      <c r="AF100">
        <v>2</v>
      </c>
      <c r="AG100">
        <v>83.58</v>
      </c>
      <c r="AH100" t="s">
        <v>70</v>
      </c>
    </row>
    <row r="101" spans="9:36" x14ac:dyDescent="0.25">
      <c r="J101" t="s">
        <v>13</v>
      </c>
      <c r="Q101" t="s">
        <v>13</v>
      </c>
      <c r="R101">
        <v>1</v>
      </c>
      <c r="S101">
        <v>2</v>
      </c>
      <c r="T101">
        <v>3</v>
      </c>
      <c r="U101">
        <v>4</v>
      </c>
      <c r="Y101" t="s">
        <v>13</v>
      </c>
      <c r="AE101" t="s">
        <v>300</v>
      </c>
      <c r="AF101">
        <v>3</v>
      </c>
      <c r="AG101">
        <v>78.040000000000006</v>
      </c>
      <c r="AH101">
        <v>103.67</v>
      </c>
      <c r="AI101" t="s">
        <v>70</v>
      </c>
    </row>
    <row r="102" spans="9:36" x14ac:dyDescent="0.25">
      <c r="I102" t="s">
        <v>61</v>
      </c>
      <c r="J102">
        <v>4.5999999999999999E-2</v>
      </c>
      <c r="K102">
        <v>4.351E-2</v>
      </c>
      <c r="Y102" t="s">
        <v>13</v>
      </c>
      <c r="AE102" t="s">
        <v>301</v>
      </c>
      <c r="AF102">
        <v>4</v>
      </c>
      <c r="AG102">
        <v>103.67</v>
      </c>
      <c r="AH102">
        <v>78.040000000000006</v>
      </c>
      <c r="AI102">
        <v>83.58</v>
      </c>
      <c r="AJ102" t="s">
        <v>70</v>
      </c>
    </row>
    <row r="103" spans="9:36" x14ac:dyDescent="0.25">
      <c r="J103" t="s">
        <v>13</v>
      </c>
      <c r="AA103" t="s">
        <v>13</v>
      </c>
      <c r="AB103" t="s">
        <v>13</v>
      </c>
      <c r="AC103" t="s">
        <v>13</v>
      </c>
      <c r="AF103" t="s">
        <v>13</v>
      </c>
      <c r="AG103">
        <v>1</v>
      </c>
      <c r="AH103">
        <v>2</v>
      </c>
      <c r="AI103">
        <v>3</v>
      </c>
      <c r="AJ103">
        <v>4</v>
      </c>
    </row>
    <row r="104" spans="9:36" x14ac:dyDescent="0.25">
      <c r="I104" t="s">
        <v>62</v>
      </c>
      <c r="J104">
        <v>4.5999999999999999E-2</v>
      </c>
      <c r="K104">
        <v>4.351E-2</v>
      </c>
      <c r="Z104" t="s">
        <v>302</v>
      </c>
      <c r="AA104">
        <v>1</v>
      </c>
      <c r="AB104" t="s">
        <v>70</v>
      </c>
    </row>
    <row r="105" spans="9:36" x14ac:dyDescent="0.25">
      <c r="J105" t="s">
        <v>13</v>
      </c>
      <c r="Z105" t="s">
        <v>303</v>
      </c>
      <c r="AA105">
        <v>2</v>
      </c>
      <c r="AB105">
        <v>70.19</v>
      </c>
      <c r="AC105" t="s">
        <v>70</v>
      </c>
    </row>
    <row r="106" spans="9:36" x14ac:dyDescent="0.25">
      <c r="I106" t="s">
        <v>63</v>
      </c>
      <c r="J106">
        <v>4.5999999999999999E-2</v>
      </c>
      <c r="K106">
        <v>4.351E-2</v>
      </c>
      <c r="AA106" t="s">
        <v>13</v>
      </c>
      <c r="AB106">
        <v>1</v>
      </c>
      <c r="AC106">
        <v>2</v>
      </c>
    </row>
    <row r="107" spans="9:36" x14ac:dyDescent="0.25">
      <c r="Y107" t="s">
        <v>13</v>
      </c>
    </row>
    <row r="108" spans="9:36" x14ac:dyDescent="0.25">
      <c r="Y108" t="s">
        <v>13</v>
      </c>
    </row>
    <row r="109" spans="9:36" x14ac:dyDescent="0.25">
      <c r="Y109" t="s">
        <v>4</v>
      </c>
    </row>
    <row r="110" spans="9:36" x14ac:dyDescent="0.25">
      <c r="Y110" t="s">
        <v>13</v>
      </c>
    </row>
    <row r="111" spans="9:36" x14ac:dyDescent="0.25">
      <c r="Y111" t="s">
        <v>13</v>
      </c>
    </row>
    <row r="112" spans="9:36" x14ac:dyDescent="0.25">
      <c r="AA112" t="s">
        <v>13</v>
      </c>
      <c r="AB112" t="s">
        <v>13</v>
      </c>
      <c r="AC112" t="s">
        <v>13</v>
      </c>
    </row>
    <row r="113" spans="9:29" x14ac:dyDescent="0.25">
      <c r="Z113" t="s">
        <v>72</v>
      </c>
      <c r="AA113">
        <v>1</v>
      </c>
      <c r="AB113" t="s">
        <v>70</v>
      </c>
    </row>
    <row r="114" spans="9:29" x14ac:dyDescent="0.25">
      <c r="Z114" t="s">
        <v>73</v>
      </c>
      <c r="AA114">
        <v>2</v>
      </c>
      <c r="AB114">
        <v>76.2</v>
      </c>
      <c r="AC114" t="s">
        <v>70</v>
      </c>
    </row>
    <row r="115" spans="9:29" x14ac:dyDescent="0.25">
      <c r="AA115" t="s">
        <v>13</v>
      </c>
      <c r="AB115">
        <v>1</v>
      </c>
      <c r="AC115">
        <v>2</v>
      </c>
    </row>
    <row r="116" spans="9:29" x14ac:dyDescent="0.25">
      <c r="Y116" t="s">
        <v>13</v>
      </c>
    </row>
    <row r="117" spans="9:29" x14ac:dyDescent="0.25">
      <c r="Y117" t="s">
        <v>13</v>
      </c>
    </row>
    <row r="119" spans="9:29" x14ac:dyDescent="0.25">
      <c r="I119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opLeftCell="A7" workbookViewId="0">
      <selection activeCell="P22" sqref="P22"/>
    </sheetView>
  </sheetViews>
  <sheetFormatPr defaultRowHeight="15" x14ac:dyDescent="0.25"/>
  <sheetData>
    <row r="1" spans="2:10" x14ac:dyDescent="0.25">
      <c r="B1" t="s">
        <v>202</v>
      </c>
      <c r="C1" t="s">
        <v>208</v>
      </c>
      <c r="I1" t="s">
        <v>207</v>
      </c>
      <c r="J1" t="s">
        <v>208</v>
      </c>
    </row>
    <row r="19" spans="2:10" x14ac:dyDescent="0.25">
      <c r="B19" t="s">
        <v>202</v>
      </c>
      <c r="C19" t="s">
        <v>209</v>
      </c>
      <c r="I19" t="s">
        <v>207</v>
      </c>
      <c r="J19" t="s">
        <v>209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="64" zoomScaleNormal="64" workbookViewId="0">
      <selection activeCell="O37" sqref="O37"/>
    </sheetView>
  </sheetViews>
  <sheetFormatPr defaultRowHeight="15" x14ac:dyDescent="0.25"/>
  <cols>
    <col min="1" max="1" width="6" customWidth="1"/>
    <col min="8" max="8" width="3.7109375" customWidth="1"/>
    <col min="15" max="15" width="15.28515625" customWidth="1"/>
    <col min="22" max="22" width="4.7109375" customWidth="1"/>
  </cols>
  <sheetData>
    <row r="1" spans="1:23" x14ac:dyDescent="0.25">
      <c r="H1" t="s">
        <v>208</v>
      </c>
      <c r="V1" t="s">
        <v>209</v>
      </c>
    </row>
    <row r="3" spans="1:23" x14ac:dyDescent="0.25">
      <c r="A3">
        <v>2010</v>
      </c>
      <c r="B3" t="s">
        <v>202</v>
      </c>
      <c r="I3" t="s">
        <v>207</v>
      </c>
      <c r="P3" t="s">
        <v>202</v>
      </c>
      <c r="W3" t="s">
        <v>207</v>
      </c>
    </row>
    <row r="4" spans="1:23" x14ac:dyDescent="0.25">
      <c r="O4">
        <v>2010</v>
      </c>
    </row>
    <row r="21" spans="1:15" x14ac:dyDescent="0.25">
      <c r="A21">
        <v>2011</v>
      </c>
      <c r="O21">
        <v>2011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5"/>
  <sheetViews>
    <sheetView topLeftCell="H47" zoomScale="64" zoomScaleNormal="64" workbookViewId="0">
      <selection activeCell="AE69" sqref="AE69"/>
    </sheetView>
  </sheetViews>
  <sheetFormatPr defaultRowHeight="15" x14ac:dyDescent="0.25"/>
  <cols>
    <col min="9" max="9" width="17.28515625" customWidth="1"/>
  </cols>
  <sheetData>
    <row r="1" spans="1:26" x14ac:dyDescent="0.25">
      <c r="A1" t="s">
        <v>1</v>
      </c>
      <c r="B1" t="s">
        <v>104</v>
      </c>
      <c r="C1" t="s">
        <v>103</v>
      </c>
      <c r="D1" t="s">
        <v>4</v>
      </c>
      <c r="E1" t="s">
        <v>3</v>
      </c>
      <c r="F1" t="s">
        <v>10</v>
      </c>
      <c r="G1" t="s">
        <v>11</v>
      </c>
      <c r="I1" t="s">
        <v>12</v>
      </c>
      <c r="Y1" t="s">
        <v>12</v>
      </c>
    </row>
    <row r="2" spans="1:26" ht="15.75" x14ac:dyDescent="0.25">
      <c r="A2">
        <v>1</v>
      </c>
      <c r="B2">
        <v>1</v>
      </c>
      <c r="C2">
        <v>1</v>
      </c>
      <c r="D2" t="s">
        <v>7</v>
      </c>
      <c r="E2" t="s">
        <v>8</v>
      </c>
      <c r="F2" s="1">
        <v>585.01923618968647</v>
      </c>
      <c r="G2" s="15">
        <f>LOG10(F2)</f>
        <v>2.7671701464816407</v>
      </c>
      <c r="H2" s="16"/>
      <c r="I2" s="17" t="s">
        <v>13</v>
      </c>
      <c r="J2" s="16"/>
      <c r="K2" s="17"/>
      <c r="L2" s="16"/>
      <c r="M2" s="17"/>
      <c r="N2" s="16"/>
      <c r="O2" s="17"/>
      <c r="P2" s="16"/>
      <c r="Q2" s="17"/>
      <c r="R2" s="16"/>
      <c r="S2" s="17"/>
      <c r="T2" s="18"/>
      <c r="U2" s="19"/>
      <c r="Y2" t="s">
        <v>13</v>
      </c>
    </row>
    <row r="3" spans="1:26" x14ac:dyDescent="0.25">
      <c r="A3">
        <v>2</v>
      </c>
      <c r="B3">
        <v>2</v>
      </c>
      <c r="C3">
        <v>1</v>
      </c>
      <c r="D3" t="s">
        <v>7</v>
      </c>
      <c r="E3" t="s">
        <v>106</v>
      </c>
      <c r="F3" s="1">
        <v>476.05384802659233</v>
      </c>
      <c r="G3" s="15">
        <f t="shared" ref="G3:G65" si="0">LOG10(F3)</f>
        <v>2.6776560799854767</v>
      </c>
      <c r="H3" s="19"/>
      <c r="I3" s="19" t="s">
        <v>14</v>
      </c>
      <c r="J3" s="19" t="s">
        <v>11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Y3" t="s">
        <v>14</v>
      </c>
      <c r="Z3" t="s">
        <v>225</v>
      </c>
    </row>
    <row r="4" spans="1:26" x14ac:dyDescent="0.25">
      <c r="A4">
        <v>3</v>
      </c>
      <c r="B4">
        <v>3</v>
      </c>
      <c r="C4">
        <v>1</v>
      </c>
      <c r="D4" t="s">
        <v>7</v>
      </c>
      <c r="E4" t="s">
        <v>106</v>
      </c>
      <c r="F4" s="1">
        <v>743.53044220528511</v>
      </c>
      <c r="G4" s="15">
        <f t="shared" si="0"/>
        <v>2.871298754446566</v>
      </c>
      <c r="I4" t="s">
        <v>15</v>
      </c>
      <c r="J4" t="s">
        <v>91</v>
      </c>
      <c r="Y4" t="s">
        <v>15</v>
      </c>
      <c r="Z4" t="s">
        <v>91</v>
      </c>
    </row>
    <row r="5" spans="1:26" x14ac:dyDescent="0.25">
      <c r="A5">
        <v>4</v>
      </c>
      <c r="B5">
        <v>4</v>
      </c>
      <c r="C5">
        <v>1</v>
      </c>
      <c r="D5" t="s">
        <v>7</v>
      </c>
      <c r="E5" t="s">
        <v>8</v>
      </c>
      <c r="F5" s="1">
        <v>778.74227035577985</v>
      </c>
      <c r="G5" s="15">
        <f t="shared" si="0"/>
        <v>2.8913937489661126</v>
      </c>
      <c r="I5" t="s">
        <v>17</v>
      </c>
      <c r="J5" t="s">
        <v>101</v>
      </c>
      <c r="Y5" t="s">
        <v>17</v>
      </c>
      <c r="Z5" t="s">
        <v>101</v>
      </c>
    </row>
    <row r="6" spans="1:26" x14ac:dyDescent="0.25">
      <c r="A6">
        <v>5</v>
      </c>
      <c r="B6">
        <v>5</v>
      </c>
      <c r="C6">
        <v>1</v>
      </c>
      <c r="D6" t="s">
        <v>7</v>
      </c>
      <c r="E6" t="s">
        <v>8</v>
      </c>
      <c r="F6" s="1">
        <v>791.95593845978817</v>
      </c>
      <c r="G6" s="15">
        <f t="shared" si="0"/>
        <v>2.8987010197004932</v>
      </c>
      <c r="I6" t="s">
        <v>19</v>
      </c>
      <c r="J6">
        <v>64</v>
      </c>
      <c r="Y6" t="s">
        <v>19</v>
      </c>
      <c r="Z6">
        <v>64</v>
      </c>
    </row>
    <row r="7" spans="1:26" x14ac:dyDescent="0.25">
      <c r="A7">
        <v>6</v>
      </c>
      <c r="B7">
        <v>6</v>
      </c>
      <c r="C7">
        <v>1</v>
      </c>
      <c r="D7" t="s">
        <v>7</v>
      </c>
      <c r="E7" t="s">
        <v>106</v>
      </c>
      <c r="F7" s="1">
        <v>969.14390435466237</v>
      </c>
      <c r="G7" s="15">
        <f t="shared" si="0"/>
        <v>2.9863882685130618</v>
      </c>
      <c r="I7" t="s">
        <v>13</v>
      </c>
      <c r="Y7" t="s">
        <v>13</v>
      </c>
    </row>
    <row r="8" spans="1:26" x14ac:dyDescent="0.25">
      <c r="A8">
        <v>7</v>
      </c>
      <c r="B8">
        <v>7</v>
      </c>
      <c r="C8">
        <v>1</v>
      </c>
      <c r="D8" t="s">
        <v>7</v>
      </c>
      <c r="E8" t="s">
        <v>8</v>
      </c>
      <c r="F8" s="1">
        <v>1010.7795467852561</v>
      </c>
      <c r="G8" s="15">
        <f t="shared" si="0"/>
        <v>3.0046564453490139</v>
      </c>
      <c r="I8" t="s">
        <v>102</v>
      </c>
      <c r="Y8" t="s">
        <v>102</v>
      </c>
    </row>
    <row r="9" spans="1:26" x14ac:dyDescent="0.25">
      <c r="A9">
        <v>8</v>
      </c>
      <c r="B9">
        <v>8</v>
      </c>
      <c r="C9">
        <v>1</v>
      </c>
      <c r="D9" t="s">
        <v>7</v>
      </c>
      <c r="E9" t="s">
        <v>106</v>
      </c>
      <c r="F9" s="1">
        <v>759.33399396222865</v>
      </c>
      <c r="G9" s="15">
        <f t="shared" si="0"/>
        <v>2.8804328428645416</v>
      </c>
      <c r="I9" t="s">
        <v>13</v>
      </c>
      <c r="Y9" t="s">
        <v>13</v>
      </c>
    </row>
    <row r="10" spans="1:26" x14ac:dyDescent="0.25">
      <c r="A10">
        <v>9</v>
      </c>
      <c r="B10">
        <v>1</v>
      </c>
      <c r="C10">
        <v>2</v>
      </c>
      <c r="D10" t="s">
        <v>6</v>
      </c>
      <c r="E10" t="s">
        <v>8</v>
      </c>
      <c r="F10" s="1">
        <v>692.21794517157684</v>
      </c>
      <c r="G10" s="15">
        <f t="shared" si="0"/>
        <v>2.8402428538254476</v>
      </c>
      <c r="I10" t="s">
        <v>21</v>
      </c>
      <c r="Y10" t="s">
        <v>21</v>
      </c>
    </row>
    <row r="11" spans="1:26" x14ac:dyDescent="0.25">
      <c r="A11">
        <v>10</v>
      </c>
      <c r="B11">
        <v>2</v>
      </c>
      <c r="C11">
        <v>2</v>
      </c>
      <c r="D11" t="s">
        <v>6</v>
      </c>
      <c r="E11" t="s">
        <v>106</v>
      </c>
      <c r="F11" s="1">
        <v>686.41887708040906</v>
      </c>
      <c r="G11" s="15">
        <f t="shared" si="0"/>
        <v>2.8365892184582573</v>
      </c>
      <c r="I11" t="s">
        <v>13</v>
      </c>
      <c r="Y11" t="s">
        <v>13</v>
      </c>
    </row>
    <row r="12" spans="1:26" x14ac:dyDescent="0.25">
      <c r="A12">
        <v>11</v>
      </c>
      <c r="B12">
        <v>3</v>
      </c>
      <c r="C12">
        <v>2</v>
      </c>
      <c r="D12" t="s">
        <v>6</v>
      </c>
      <c r="E12" t="s">
        <v>106</v>
      </c>
      <c r="F12" s="1">
        <v>772.21834319849665</v>
      </c>
      <c r="G12" s="15">
        <f t="shared" si="0"/>
        <v>2.8877401135989222</v>
      </c>
      <c r="I12" t="s">
        <v>13</v>
      </c>
      <c r="Y12" t="s">
        <v>13</v>
      </c>
    </row>
    <row r="13" spans="1:26" x14ac:dyDescent="0.25">
      <c r="A13">
        <v>12</v>
      </c>
      <c r="B13">
        <v>4</v>
      </c>
      <c r="C13">
        <v>2</v>
      </c>
      <c r="D13" t="s">
        <v>6</v>
      </c>
      <c r="E13" t="s">
        <v>8</v>
      </c>
      <c r="F13" s="1">
        <v>973.22910030915489</v>
      </c>
      <c r="G13" s="15">
        <f t="shared" si="0"/>
        <v>2.9882150861966572</v>
      </c>
      <c r="I13" t="s">
        <v>22</v>
      </c>
      <c r="Y13" t="s">
        <v>22</v>
      </c>
    </row>
    <row r="14" spans="1:26" x14ac:dyDescent="0.25">
      <c r="A14">
        <v>13</v>
      </c>
      <c r="B14">
        <v>5</v>
      </c>
      <c r="C14">
        <v>2</v>
      </c>
      <c r="D14" t="s">
        <v>6</v>
      </c>
      <c r="E14" t="s">
        <v>8</v>
      </c>
      <c r="F14" s="1">
        <v>1216.2880040604912</v>
      </c>
      <c r="G14" s="15">
        <f t="shared" si="0"/>
        <v>3.0850364234272014</v>
      </c>
      <c r="I14" t="s">
        <v>13</v>
      </c>
      <c r="Y14" t="s">
        <v>13</v>
      </c>
    </row>
    <row r="15" spans="1:26" x14ac:dyDescent="0.25">
      <c r="A15">
        <v>14</v>
      </c>
      <c r="B15">
        <v>6</v>
      </c>
      <c r="C15">
        <v>2</v>
      </c>
      <c r="D15" t="s">
        <v>6</v>
      </c>
      <c r="E15" t="s">
        <v>106</v>
      </c>
      <c r="F15" s="1">
        <v>1507.3153618313343</v>
      </c>
      <c r="G15" s="15">
        <f t="shared" si="0"/>
        <v>3.1782041252905553</v>
      </c>
      <c r="I15" t="s">
        <v>23</v>
      </c>
      <c r="Y15" t="s">
        <v>23</v>
      </c>
    </row>
    <row r="16" spans="1:26" x14ac:dyDescent="0.25">
      <c r="A16">
        <v>15</v>
      </c>
      <c r="B16">
        <v>7</v>
      </c>
      <c r="C16">
        <v>2</v>
      </c>
      <c r="D16" t="s">
        <v>6</v>
      </c>
      <c r="E16" t="s">
        <v>8</v>
      </c>
      <c r="F16" s="1">
        <v>1463.5797820864971</v>
      </c>
      <c r="G16" s="15">
        <f t="shared" si="0"/>
        <v>3.1654164015053894</v>
      </c>
      <c r="I16" t="s">
        <v>13</v>
      </c>
      <c r="Y16" t="s">
        <v>13</v>
      </c>
    </row>
    <row r="17" spans="1:30" x14ac:dyDescent="0.25">
      <c r="A17">
        <v>16</v>
      </c>
      <c r="B17">
        <v>8</v>
      </c>
      <c r="C17">
        <v>2</v>
      </c>
      <c r="D17" t="s">
        <v>6</v>
      </c>
      <c r="E17" t="s">
        <v>106</v>
      </c>
      <c r="F17" s="1">
        <v>1625.873840731806</v>
      </c>
      <c r="G17" s="15">
        <f t="shared" si="0"/>
        <v>3.2110868435952686</v>
      </c>
      <c r="I17" t="s">
        <v>24</v>
      </c>
      <c r="J17" t="s">
        <v>25</v>
      </c>
      <c r="K17" t="s">
        <v>26</v>
      </c>
      <c r="L17" t="s">
        <v>27</v>
      </c>
      <c r="M17" t="s">
        <v>28</v>
      </c>
      <c r="Y17" t="s">
        <v>24</v>
      </c>
      <c r="Z17" t="s">
        <v>25</v>
      </c>
      <c r="AA17" t="s">
        <v>26</v>
      </c>
      <c r="AB17" t="s">
        <v>27</v>
      </c>
      <c r="AC17" t="s">
        <v>28</v>
      </c>
    </row>
    <row r="18" spans="1:30" x14ac:dyDescent="0.25">
      <c r="A18">
        <v>17</v>
      </c>
      <c r="B18">
        <v>1</v>
      </c>
      <c r="C18">
        <v>3</v>
      </c>
      <c r="D18" t="s">
        <v>7</v>
      </c>
      <c r="E18" t="s">
        <v>8</v>
      </c>
      <c r="F18" s="1">
        <v>1351.160266629716</v>
      </c>
      <c r="G18" s="15">
        <f t="shared" si="0"/>
        <v>3.1307068655170811</v>
      </c>
      <c r="I18" t="s">
        <v>101</v>
      </c>
      <c r="J18" t="s">
        <v>103</v>
      </c>
      <c r="K18" t="s">
        <v>29</v>
      </c>
      <c r="L18">
        <v>1</v>
      </c>
      <c r="M18">
        <v>8</v>
      </c>
      <c r="Y18" t="s">
        <v>101</v>
      </c>
      <c r="Z18" t="s">
        <v>103</v>
      </c>
      <c r="AA18" t="s">
        <v>29</v>
      </c>
      <c r="AB18">
        <v>1</v>
      </c>
      <c r="AC18">
        <v>8</v>
      </c>
    </row>
    <row r="19" spans="1:30" x14ac:dyDescent="0.25">
      <c r="A19">
        <v>18</v>
      </c>
      <c r="B19">
        <v>2</v>
      </c>
      <c r="C19">
        <v>3</v>
      </c>
      <c r="D19" t="s">
        <v>7</v>
      </c>
      <c r="E19" t="s">
        <v>106</v>
      </c>
      <c r="F19" s="1">
        <v>1273.8885026405642</v>
      </c>
      <c r="G19" s="15">
        <f t="shared" si="0"/>
        <v>3.1051314179467484</v>
      </c>
      <c r="J19" t="s">
        <v>104</v>
      </c>
      <c r="K19" t="s">
        <v>30</v>
      </c>
      <c r="L19">
        <v>1</v>
      </c>
      <c r="M19">
        <v>8</v>
      </c>
      <c r="Z19" t="s">
        <v>104</v>
      </c>
      <c r="AA19" t="s">
        <v>30</v>
      </c>
      <c r="AB19">
        <v>1</v>
      </c>
      <c r="AC19">
        <v>8</v>
      </c>
    </row>
    <row r="20" spans="1:30" x14ac:dyDescent="0.25">
      <c r="A20">
        <v>19</v>
      </c>
      <c r="B20">
        <v>3</v>
      </c>
      <c r="C20">
        <v>3</v>
      </c>
      <c r="D20" t="s">
        <v>7</v>
      </c>
      <c r="E20" t="s">
        <v>106</v>
      </c>
      <c r="F20" s="1">
        <v>1964.6882117244356</v>
      </c>
      <c r="G20" s="15">
        <f t="shared" si="0"/>
        <v>3.293293639357052</v>
      </c>
      <c r="I20" t="s">
        <v>13</v>
      </c>
      <c r="Y20" t="s">
        <v>13</v>
      </c>
    </row>
    <row r="21" spans="1:30" x14ac:dyDescent="0.25">
      <c r="A21">
        <v>20</v>
      </c>
      <c r="B21">
        <v>4</v>
      </c>
      <c r="C21">
        <v>3</v>
      </c>
      <c r="D21" t="s">
        <v>7</v>
      </c>
      <c r="E21" t="s">
        <v>8</v>
      </c>
      <c r="F21" s="1">
        <v>2066.405035914675</v>
      </c>
      <c r="G21" s="15">
        <f t="shared" si="0"/>
        <v>3.3152154515601939</v>
      </c>
      <c r="I21" t="s">
        <v>13</v>
      </c>
      <c r="Y21" t="s">
        <v>13</v>
      </c>
    </row>
    <row r="22" spans="1:30" x14ac:dyDescent="0.25">
      <c r="A22">
        <v>21</v>
      </c>
      <c r="B22">
        <v>5</v>
      </c>
      <c r="C22">
        <v>3</v>
      </c>
      <c r="D22" t="s">
        <v>7</v>
      </c>
      <c r="E22" t="s">
        <v>8</v>
      </c>
      <c r="F22" s="1">
        <v>1552.3578747266756</v>
      </c>
      <c r="G22" s="15">
        <f t="shared" si="0"/>
        <v>3.1909918490757216</v>
      </c>
      <c r="I22" t="s">
        <v>31</v>
      </c>
      <c r="Y22" t="s">
        <v>31</v>
      </c>
    </row>
    <row r="23" spans="1:30" x14ac:dyDescent="0.25">
      <c r="A23">
        <v>22</v>
      </c>
      <c r="B23">
        <v>6</v>
      </c>
      <c r="C23">
        <v>3</v>
      </c>
      <c r="D23" t="s">
        <v>7</v>
      </c>
      <c r="E23" t="s">
        <v>106</v>
      </c>
      <c r="F23" s="1">
        <v>1552.3578747266756</v>
      </c>
      <c r="G23" s="15">
        <f t="shared" si="0"/>
        <v>3.1909918490757216</v>
      </c>
      <c r="I23" t="s">
        <v>13</v>
      </c>
      <c r="Y23" t="s">
        <v>13</v>
      </c>
    </row>
    <row r="24" spans="1:30" x14ac:dyDescent="0.25">
      <c r="A24">
        <v>23</v>
      </c>
      <c r="B24">
        <v>7</v>
      </c>
      <c r="C24">
        <v>3</v>
      </c>
      <c r="D24" t="s">
        <v>7</v>
      </c>
      <c r="E24" t="s">
        <v>8</v>
      </c>
      <c r="F24" s="1">
        <v>1585.3528492777903</v>
      </c>
      <c r="G24" s="15">
        <f t="shared" si="0"/>
        <v>3.2001259374936977</v>
      </c>
      <c r="I24" t="s">
        <v>24</v>
      </c>
      <c r="J24" t="s">
        <v>25</v>
      </c>
      <c r="K24" t="s">
        <v>32</v>
      </c>
      <c r="L24" t="s">
        <v>33</v>
      </c>
      <c r="M24" t="s">
        <v>34</v>
      </c>
      <c r="N24" t="s">
        <v>35</v>
      </c>
      <c r="Y24" t="s">
        <v>24</v>
      </c>
      <c r="Z24" t="s">
        <v>25</v>
      </c>
      <c r="AA24" t="s">
        <v>32</v>
      </c>
      <c r="AB24" t="s">
        <v>33</v>
      </c>
      <c r="AC24" t="s">
        <v>34</v>
      </c>
      <c r="AD24" t="s">
        <v>35</v>
      </c>
    </row>
    <row r="25" spans="1:30" x14ac:dyDescent="0.25">
      <c r="A25">
        <v>24</v>
      </c>
      <c r="B25">
        <v>8</v>
      </c>
      <c r="C25">
        <v>3</v>
      </c>
      <c r="D25" t="s">
        <v>7</v>
      </c>
      <c r="E25" t="s">
        <v>106</v>
      </c>
      <c r="F25" s="1">
        <v>1667.4305326919678</v>
      </c>
      <c r="G25" s="15">
        <f t="shared" si="0"/>
        <v>3.22204774969684</v>
      </c>
      <c r="I25" t="s">
        <v>101</v>
      </c>
      <c r="J25" t="s">
        <v>36</v>
      </c>
      <c r="K25">
        <v>2.2499999999999999E-2</v>
      </c>
      <c r="L25">
        <v>6.6E-3</v>
      </c>
      <c r="Y25" t="s">
        <v>101</v>
      </c>
      <c r="Z25" t="s">
        <v>36</v>
      </c>
      <c r="AA25">
        <v>178000</v>
      </c>
      <c r="AB25">
        <v>45594</v>
      </c>
    </row>
    <row r="26" spans="1:30" x14ac:dyDescent="0.25">
      <c r="A26">
        <v>25</v>
      </c>
      <c r="B26">
        <v>1</v>
      </c>
      <c r="C26">
        <v>4</v>
      </c>
      <c r="D26" t="s">
        <v>6</v>
      </c>
      <c r="E26" t="s">
        <v>8</v>
      </c>
      <c r="F26" s="1">
        <v>2266.7594794524275</v>
      </c>
      <c r="G26" s="15">
        <f t="shared" si="0"/>
        <v>3.3554054405992879</v>
      </c>
    </row>
    <row r="27" spans="1:30" x14ac:dyDescent="0.25">
      <c r="A27">
        <v>26</v>
      </c>
      <c r="B27">
        <v>2</v>
      </c>
      <c r="C27">
        <v>4</v>
      </c>
      <c r="D27" t="s">
        <v>6</v>
      </c>
      <c r="E27" t="s">
        <v>106</v>
      </c>
      <c r="F27" s="1">
        <v>1931.9076784941733</v>
      </c>
      <c r="G27" s="15">
        <f t="shared" si="0"/>
        <v>3.2859863686226709</v>
      </c>
      <c r="J27" t="s">
        <v>103</v>
      </c>
      <c r="K27" t="s">
        <v>37</v>
      </c>
      <c r="L27" t="s">
        <v>38</v>
      </c>
      <c r="M27">
        <v>0.20169999999999999</v>
      </c>
      <c r="N27">
        <v>0.1376</v>
      </c>
      <c r="Z27" t="s">
        <v>103</v>
      </c>
      <c r="AA27" t="s">
        <v>37</v>
      </c>
      <c r="AB27" t="s">
        <v>38</v>
      </c>
      <c r="AC27">
        <v>0.17730000000000001</v>
      </c>
      <c r="AD27">
        <v>0.13669999999999999</v>
      </c>
    </row>
    <row r="28" spans="1:30" x14ac:dyDescent="0.25">
      <c r="A28">
        <v>27</v>
      </c>
      <c r="B28">
        <v>3</v>
      </c>
      <c r="C28">
        <v>4</v>
      </c>
      <c r="D28" t="s">
        <v>6</v>
      </c>
      <c r="E28" t="s">
        <v>106</v>
      </c>
      <c r="F28" s="1">
        <v>1263.2164791559128</v>
      </c>
      <c r="G28" s="15">
        <f t="shared" si="0"/>
        <v>3.1014777825795581</v>
      </c>
      <c r="J28" t="s">
        <v>104</v>
      </c>
      <c r="K28" t="s">
        <v>37</v>
      </c>
      <c r="L28" t="s">
        <v>38</v>
      </c>
      <c r="M28">
        <v>0.72489999999999999</v>
      </c>
      <c r="N28">
        <v>8.4400000000000003E-2</v>
      </c>
      <c r="Z28" t="s">
        <v>104</v>
      </c>
      <c r="AA28" t="s">
        <v>37</v>
      </c>
      <c r="AB28" t="s">
        <v>38</v>
      </c>
      <c r="AC28">
        <v>0.62129999999999996</v>
      </c>
      <c r="AD28">
        <v>9.8199999999999996E-2</v>
      </c>
    </row>
    <row r="29" spans="1:30" x14ac:dyDescent="0.25">
      <c r="A29">
        <v>28</v>
      </c>
      <c r="B29">
        <v>4</v>
      </c>
      <c r="C29">
        <v>4</v>
      </c>
      <c r="D29" t="s">
        <v>6</v>
      </c>
      <c r="E29" t="s">
        <v>8</v>
      </c>
      <c r="F29" s="1">
        <v>1724.496396345382</v>
      </c>
      <c r="G29" s="15">
        <f t="shared" si="0"/>
        <v>3.2366622911656013</v>
      </c>
      <c r="I29" t="s">
        <v>13</v>
      </c>
      <c r="Y29" t="s">
        <v>13</v>
      </c>
    </row>
    <row r="30" spans="1:30" x14ac:dyDescent="0.25">
      <c r="A30">
        <v>29</v>
      </c>
      <c r="B30">
        <v>5</v>
      </c>
      <c r="C30">
        <v>4</v>
      </c>
      <c r="D30" t="s">
        <v>6</v>
      </c>
      <c r="E30" t="s">
        <v>8</v>
      </c>
      <c r="F30" s="1">
        <v>2228.938931643479</v>
      </c>
      <c r="G30" s="15">
        <f t="shared" si="0"/>
        <v>3.3480981698649073</v>
      </c>
      <c r="I30" t="s">
        <v>13</v>
      </c>
      <c r="Y30" t="s">
        <v>13</v>
      </c>
    </row>
    <row r="31" spans="1:30" x14ac:dyDescent="0.25">
      <c r="A31">
        <v>30</v>
      </c>
      <c r="B31">
        <v>6</v>
      </c>
      <c r="C31">
        <v>4</v>
      </c>
      <c r="D31" t="s">
        <v>6</v>
      </c>
      <c r="E31" t="s">
        <v>106</v>
      </c>
      <c r="F31" s="1">
        <v>1639.6097000224993</v>
      </c>
      <c r="G31" s="15">
        <f t="shared" si="0"/>
        <v>3.214740478962459</v>
      </c>
      <c r="I31" t="s">
        <v>39</v>
      </c>
      <c r="Y31" t="s">
        <v>39</v>
      </c>
    </row>
    <row r="32" spans="1:30" x14ac:dyDescent="0.25">
      <c r="A32">
        <v>31</v>
      </c>
      <c r="B32">
        <v>7</v>
      </c>
      <c r="C32">
        <v>4</v>
      </c>
      <c r="D32" t="s">
        <v>6</v>
      </c>
      <c r="E32" t="s">
        <v>8</v>
      </c>
      <c r="F32" s="1">
        <v>1717.2577043460892</v>
      </c>
      <c r="G32" s="15">
        <f t="shared" si="0"/>
        <v>3.234835473482006</v>
      </c>
      <c r="I32" t="s">
        <v>13</v>
      </c>
      <c r="Y32" t="s">
        <v>13</v>
      </c>
    </row>
    <row r="33" spans="1:30" x14ac:dyDescent="0.25">
      <c r="A33">
        <v>32</v>
      </c>
      <c r="B33">
        <v>8</v>
      </c>
      <c r="C33">
        <v>4</v>
      </c>
      <c r="D33" t="s">
        <v>6</v>
      </c>
      <c r="E33" t="s">
        <v>106</v>
      </c>
      <c r="F33" s="1">
        <v>1439.1601691445962</v>
      </c>
      <c r="G33" s="15">
        <f t="shared" si="0"/>
        <v>3.1581091307710087</v>
      </c>
      <c r="J33" t="s">
        <v>40</v>
      </c>
      <c r="K33" t="s">
        <v>41</v>
      </c>
      <c r="Z33" t="s">
        <v>40</v>
      </c>
      <c r="AA33" t="s">
        <v>41</v>
      </c>
    </row>
    <row r="34" spans="1:30" x14ac:dyDescent="0.25">
      <c r="A34">
        <v>33</v>
      </c>
      <c r="B34">
        <v>1</v>
      </c>
      <c r="C34">
        <v>5</v>
      </c>
      <c r="D34" t="s">
        <v>6</v>
      </c>
      <c r="E34" t="s">
        <v>8</v>
      </c>
      <c r="F34" s="1">
        <v>1688.605512661775</v>
      </c>
      <c r="G34" s="15">
        <f t="shared" si="0"/>
        <v>3.2275282027476253</v>
      </c>
      <c r="J34">
        <v>-200.65</v>
      </c>
      <c r="K34">
        <v>57</v>
      </c>
      <c r="Z34">
        <v>766.98</v>
      </c>
      <c r="AA34">
        <v>57</v>
      </c>
    </row>
    <row r="35" spans="1:30" x14ac:dyDescent="0.25">
      <c r="A35">
        <v>34</v>
      </c>
      <c r="B35">
        <v>2</v>
      </c>
      <c r="C35">
        <v>5</v>
      </c>
      <c r="D35" t="s">
        <v>6</v>
      </c>
      <c r="E35" t="s">
        <v>106</v>
      </c>
      <c r="F35" s="1">
        <v>1156.4173828978996</v>
      </c>
      <c r="G35" s="15">
        <f t="shared" si="0"/>
        <v>3.0631146112240595</v>
      </c>
      <c r="J35" t="s">
        <v>13</v>
      </c>
      <c r="Z35" t="s">
        <v>13</v>
      </c>
    </row>
    <row r="36" spans="1:30" x14ac:dyDescent="0.25">
      <c r="A36">
        <v>35</v>
      </c>
      <c r="B36">
        <v>3</v>
      </c>
      <c r="C36">
        <v>5</v>
      </c>
      <c r="D36" t="s">
        <v>6</v>
      </c>
      <c r="E36" t="s">
        <v>106</v>
      </c>
      <c r="F36" s="1">
        <v>1391.5364581517081</v>
      </c>
      <c r="G36" s="15">
        <f t="shared" si="0"/>
        <v>3.1434945893022475</v>
      </c>
      <c r="I36" t="s">
        <v>42</v>
      </c>
      <c r="Y36" t="s">
        <v>42</v>
      </c>
    </row>
    <row r="37" spans="1:30" x14ac:dyDescent="0.25">
      <c r="A37">
        <v>36</v>
      </c>
      <c r="B37">
        <v>4</v>
      </c>
      <c r="C37">
        <v>5</v>
      </c>
      <c r="D37" t="s">
        <v>6</v>
      </c>
      <c r="E37" t="s">
        <v>8</v>
      </c>
      <c r="F37" s="1">
        <v>1507.3153618313343</v>
      </c>
      <c r="G37" s="15">
        <f t="shared" si="0"/>
        <v>3.1782041252905553</v>
      </c>
      <c r="I37" t="s">
        <v>13</v>
      </c>
      <c r="Y37" t="s">
        <v>13</v>
      </c>
    </row>
    <row r="38" spans="1:30" x14ac:dyDescent="0.25">
      <c r="A38">
        <v>37</v>
      </c>
      <c r="B38">
        <v>5</v>
      </c>
      <c r="C38">
        <v>5</v>
      </c>
      <c r="D38" t="s">
        <v>6</v>
      </c>
      <c r="E38" t="s">
        <v>8</v>
      </c>
      <c r="F38" s="1">
        <v>1989.6381168116457</v>
      </c>
      <c r="G38" s="15">
        <f t="shared" si="0"/>
        <v>3.2987740924078373</v>
      </c>
      <c r="I38" t="s">
        <v>13</v>
      </c>
      <c r="Y38" t="s">
        <v>13</v>
      </c>
    </row>
    <row r="39" spans="1:30" x14ac:dyDescent="0.25">
      <c r="A39">
        <v>38</v>
      </c>
      <c r="B39">
        <v>6</v>
      </c>
      <c r="C39">
        <v>5</v>
      </c>
      <c r="D39" t="s">
        <v>6</v>
      </c>
      <c r="E39" t="s">
        <v>106</v>
      </c>
      <c r="F39" s="1">
        <v>1099.4938361670449</v>
      </c>
      <c r="G39" s="15">
        <f t="shared" si="0"/>
        <v>3.0411927990209171</v>
      </c>
      <c r="I39" t="s">
        <v>43</v>
      </c>
      <c r="Y39" t="s">
        <v>43</v>
      </c>
    </row>
    <row r="40" spans="1:30" x14ac:dyDescent="0.25">
      <c r="A40">
        <v>39</v>
      </c>
      <c r="B40">
        <v>7</v>
      </c>
      <c r="C40">
        <v>5</v>
      </c>
      <c r="D40" t="s">
        <v>6</v>
      </c>
      <c r="E40" t="s">
        <v>8</v>
      </c>
      <c r="F40" s="1">
        <v>1836.8113589102522</v>
      </c>
      <c r="G40" s="15">
        <f t="shared" si="0"/>
        <v>3.264064556419529</v>
      </c>
      <c r="I40" t="s">
        <v>13</v>
      </c>
      <c r="Y40" t="s">
        <v>13</v>
      </c>
    </row>
    <row r="41" spans="1:30" x14ac:dyDescent="0.25">
      <c r="A41">
        <v>40</v>
      </c>
      <c r="B41">
        <v>8</v>
      </c>
      <c r="C41">
        <v>5</v>
      </c>
      <c r="D41" t="s">
        <v>6</v>
      </c>
      <c r="E41" t="s">
        <v>106</v>
      </c>
      <c r="F41" s="1">
        <v>977.33151643694839</v>
      </c>
      <c r="G41" s="15">
        <f t="shared" si="0"/>
        <v>2.9900419038802521</v>
      </c>
      <c r="I41" t="s">
        <v>44</v>
      </c>
      <c r="Y41" t="s">
        <v>44</v>
      </c>
    </row>
    <row r="42" spans="1:30" x14ac:dyDescent="0.25">
      <c r="A42">
        <v>41</v>
      </c>
      <c r="B42">
        <v>1</v>
      </c>
      <c r="C42">
        <v>6</v>
      </c>
      <c r="D42" t="s">
        <v>7</v>
      </c>
      <c r="E42" t="s">
        <v>8</v>
      </c>
      <c r="F42" s="1">
        <v>2066.405035914675</v>
      </c>
      <c r="G42" s="15">
        <f t="shared" si="0"/>
        <v>3.3152154515601939</v>
      </c>
      <c r="I42" t="s">
        <v>13</v>
      </c>
      <c r="Y42" t="s">
        <v>13</v>
      </c>
    </row>
    <row r="43" spans="1:30" x14ac:dyDescent="0.25">
      <c r="A43">
        <v>42</v>
      </c>
      <c r="B43">
        <v>2</v>
      </c>
      <c r="C43">
        <v>6</v>
      </c>
      <c r="D43" t="s">
        <v>7</v>
      </c>
      <c r="E43" t="s">
        <v>106</v>
      </c>
      <c r="F43" s="1">
        <v>1268.541268206443</v>
      </c>
      <c r="G43" s="15">
        <f t="shared" si="0"/>
        <v>3.1033046002631535</v>
      </c>
      <c r="I43" t="s">
        <v>45</v>
      </c>
      <c r="J43" t="s">
        <v>46</v>
      </c>
      <c r="K43" t="s">
        <v>47</v>
      </c>
      <c r="L43" t="s">
        <v>48</v>
      </c>
      <c r="M43" t="s">
        <v>49</v>
      </c>
      <c r="N43" t="s">
        <v>50</v>
      </c>
      <c r="Y43" t="s">
        <v>45</v>
      </c>
      <c r="Z43" t="s">
        <v>46</v>
      </c>
      <c r="AA43" t="s">
        <v>47</v>
      </c>
      <c r="AB43" t="s">
        <v>48</v>
      </c>
      <c r="AC43" t="s">
        <v>49</v>
      </c>
      <c r="AD43" t="s">
        <v>50</v>
      </c>
    </row>
    <row r="44" spans="1:30" x14ac:dyDescent="0.25">
      <c r="A44">
        <v>43</v>
      </c>
      <c r="B44">
        <v>3</v>
      </c>
      <c r="C44">
        <v>6</v>
      </c>
      <c r="D44" t="s">
        <v>7</v>
      </c>
      <c r="E44" t="s">
        <v>106</v>
      </c>
      <c r="F44" s="1">
        <v>1090.2828070883763</v>
      </c>
      <c r="G44" s="15">
        <f t="shared" si="0"/>
        <v>3.0375391636537268</v>
      </c>
      <c r="I44" t="s">
        <v>3</v>
      </c>
      <c r="J44">
        <v>5.72</v>
      </c>
      <c r="K44">
        <v>1</v>
      </c>
      <c r="L44">
        <v>5.72</v>
      </c>
      <c r="M44">
        <v>14</v>
      </c>
      <c r="N44">
        <v>3.1E-2</v>
      </c>
      <c r="Y44" t="s">
        <v>3</v>
      </c>
      <c r="Z44">
        <v>5.63</v>
      </c>
      <c r="AA44">
        <v>1</v>
      </c>
      <c r="AB44">
        <v>5.63</v>
      </c>
      <c r="AC44">
        <v>14.5</v>
      </c>
      <c r="AD44" s="11">
        <v>3.2000000000000001E-2</v>
      </c>
    </row>
    <row r="45" spans="1:30" x14ac:dyDescent="0.25">
      <c r="A45">
        <v>44</v>
      </c>
      <c r="B45">
        <v>4</v>
      </c>
      <c r="C45">
        <v>6</v>
      </c>
      <c r="D45" t="s">
        <v>7</v>
      </c>
      <c r="E45" t="s">
        <v>8</v>
      </c>
      <c r="F45" s="1">
        <v>1421.1132141118935</v>
      </c>
      <c r="G45" s="15">
        <f t="shared" si="0"/>
        <v>3.152628677720223</v>
      </c>
      <c r="I45" t="s">
        <v>4</v>
      </c>
      <c r="J45">
        <v>0.6</v>
      </c>
      <c r="K45">
        <v>1</v>
      </c>
      <c r="L45">
        <v>0.6</v>
      </c>
      <c r="M45">
        <v>7.9</v>
      </c>
      <c r="N45">
        <v>0.46300000000000002</v>
      </c>
      <c r="Y45" t="s">
        <v>4</v>
      </c>
      <c r="Z45">
        <v>0.75</v>
      </c>
      <c r="AA45">
        <v>1</v>
      </c>
      <c r="AB45">
        <v>0.75</v>
      </c>
      <c r="AC45">
        <v>9.5</v>
      </c>
      <c r="AD45" s="11">
        <v>0.40799999999999997</v>
      </c>
    </row>
    <row r="46" spans="1:30" x14ac:dyDescent="0.25">
      <c r="A46">
        <v>45</v>
      </c>
      <c r="B46">
        <v>5</v>
      </c>
      <c r="C46">
        <v>6</v>
      </c>
      <c r="D46" t="s">
        <v>7</v>
      </c>
      <c r="E46" t="s">
        <v>8</v>
      </c>
      <c r="F46" s="1">
        <v>1731.7656013315891</v>
      </c>
      <c r="G46" s="15">
        <f t="shared" si="0"/>
        <v>3.2384891088491963</v>
      </c>
      <c r="I46" t="s">
        <v>52</v>
      </c>
      <c r="J46">
        <v>1.31</v>
      </c>
      <c r="K46">
        <v>1</v>
      </c>
      <c r="L46">
        <v>1.31</v>
      </c>
      <c r="M46">
        <v>37.5</v>
      </c>
      <c r="N46">
        <v>0.25900000000000001</v>
      </c>
      <c r="Y46" t="s">
        <v>52</v>
      </c>
      <c r="Z46">
        <v>1.69</v>
      </c>
      <c r="AA46">
        <v>1</v>
      </c>
      <c r="AB46">
        <v>1.69</v>
      </c>
      <c r="AC46">
        <v>36.200000000000003</v>
      </c>
      <c r="AD46" s="11">
        <v>0.20100000000000001</v>
      </c>
    </row>
    <row r="47" spans="1:30" x14ac:dyDescent="0.25">
      <c r="A47">
        <v>46</v>
      </c>
      <c r="B47">
        <v>6</v>
      </c>
      <c r="C47">
        <v>6</v>
      </c>
      <c r="D47" t="s">
        <v>7</v>
      </c>
      <c r="E47" t="s">
        <v>106</v>
      </c>
      <c r="F47" s="1">
        <v>1867.9783015435628</v>
      </c>
      <c r="G47" s="15">
        <f t="shared" si="0"/>
        <v>3.2713718271539096</v>
      </c>
      <c r="I47" t="s">
        <v>13</v>
      </c>
      <c r="Y47" t="s">
        <v>13</v>
      </c>
    </row>
    <row r="48" spans="1:30" x14ac:dyDescent="0.25">
      <c r="A48">
        <v>47</v>
      </c>
      <c r="B48">
        <v>7</v>
      </c>
      <c r="C48">
        <v>6</v>
      </c>
      <c r="D48" t="s">
        <v>7</v>
      </c>
      <c r="E48" t="s">
        <v>8</v>
      </c>
      <c r="F48" s="1">
        <v>1132.3495786002229</v>
      </c>
      <c r="G48" s="15">
        <f t="shared" si="0"/>
        <v>3.0539805228060835</v>
      </c>
      <c r="I48" t="s">
        <v>53</v>
      </c>
      <c r="Y48" t="s">
        <v>53</v>
      </c>
    </row>
    <row r="49" spans="1:30" x14ac:dyDescent="0.25">
      <c r="A49">
        <v>48</v>
      </c>
      <c r="B49">
        <v>8</v>
      </c>
      <c r="C49">
        <v>6</v>
      </c>
      <c r="D49" t="s">
        <v>7</v>
      </c>
      <c r="E49" t="s">
        <v>106</v>
      </c>
      <c r="F49" s="1">
        <v>1006.5367302540824</v>
      </c>
      <c r="G49" s="15">
        <f t="shared" si="0"/>
        <v>3.0028296276654185</v>
      </c>
      <c r="I49" t="s">
        <v>13</v>
      </c>
      <c r="Y49" t="s">
        <v>13</v>
      </c>
    </row>
    <row r="50" spans="1:30" x14ac:dyDescent="0.25">
      <c r="A50">
        <v>49</v>
      </c>
      <c r="B50">
        <v>1</v>
      </c>
      <c r="C50">
        <v>7</v>
      </c>
      <c r="D50" t="s">
        <v>7</v>
      </c>
      <c r="E50" t="s">
        <v>8</v>
      </c>
      <c r="F50" s="1">
        <v>1625.873840731806</v>
      </c>
      <c r="G50" s="15">
        <f t="shared" si="0"/>
        <v>3.2110868435952686</v>
      </c>
      <c r="I50" t="s">
        <v>45</v>
      </c>
      <c r="J50" t="s">
        <v>46</v>
      </c>
      <c r="K50" t="s">
        <v>47</v>
      </c>
      <c r="L50" t="s">
        <v>48</v>
      </c>
      <c r="M50" t="s">
        <v>49</v>
      </c>
      <c r="N50" t="s">
        <v>50</v>
      </c>
      <c r="Y50" t="s">
        <v>45</v>
      </c>
      <c r="Z50" t="s">
        <v>46</v>
      </c>
      <c r="AA50" t="s">
        <v>47</v>
      </c>
      <c r="AB50" t="s">
        <v>48</v>
      </c>
      <c r="AC50" t="s">
        <v>49</v>
      </c>
      <c r="AD50" t="s">
        <v>50</v>
      </c>
    </row>
    <row r="51" spans="1:30" x14ac:dyDescent="0.25">
      <c r="A51">
        <v>50</v>
      </c>
      <c r="B51">
        <v>2</v>
      </c>
      <c r="C51">
        <v>7</v>
      </c>
      <c r="D51" t="s">
        <v>7</v>
      </c>
      <c r="E51" t="s">
        <v>106</v>
      </c>
      <c r="F51" s="1">
        <v>937.07365241116997</v>
      </c>
      <c r="G51" s="15">
        <f t="shared" si="0"/>
        <v>2.9717737270443005</v>
      </c>
      <c r="I51" t="s">
        <v>52</v>
      </c>
      <c r="J51">
        <v>1.31</v>
      </c>
      <c r="K51">
        <v>1</v>
      </c>
      <c r="L51">
        <v>1.31</v>
      </c>
      <c r="M51">
        <v>37.5</v>
      </c>
      <c r="N51">
        <v>0.25900000000000001</v>
      </c>
      <c r="Y51" t="s">
        <v>52</v>
      </c>
      <c r="Z51">
        <v>1.69</v>
      </c>
      <c r="AA51">
        <v>1</v>
      </c>
      <c r="AB51">
        <v>1.69</v>
      </c>
      <c r="AC51">
        <v>36.200000000000003</v>
      </c>
      <c r="AD51">
        <v>0.20100000000000001</v>
      </c>
    </row>
    <row r="52" spans="1:30" x14ac:dyDescent="0.25">
      <c r="A52">
        <v>51</v>
      </c>
      <c r="B52">
        <v>3</v>
      </c>
      <c r="C52">
        <v>7</v>
      </c>
      <c r="D52" t="s">
        <v>7</v>
      </c>
      <c r="E52" t="s">
        <v>106</v>
      </c>
      <c r="F52" s="1">
        <v>1032.2634107614276</v>
      </c>
      <c r="G52" s="15">
        <f t="shared" si="0"/>
        <v>3.0137905337669895</v>
      </c>
      <c r="I52" t="s">
        <v>13</v>
      </c>
      <c r="Y52" t="s">
        <v>13</v>
      </c>
    </row>
    <row r="53" spans="1:30" x14ac:dyDescent="0.25">
      <c r="A53">
        <v>52</v>
      </c>
      <c r="B53">
        <v>4</v>
      </c>
      <c r="C53">
        <v>7</v>
      </c>
      <c r="D53" t="s">
        <v>7</v>
      </c>
      <c r="E53" t="s">
        <v>8</v>
      </c>
      <c r="F53" s="1">
        <v>1226.5635620171977</v>
      </c>
      <c r="G53" s="15">
        <f t="shared" si="0"/>
        <v>3.0886900587943917</v>
      </c>
      <c r="I53" t="s">
        <v>54</v>
      </c>
      <c r="Y53" t="s">
        <v>54</v>
      </c>
    </row>
    <row r="54" spans="1:30" x14ac:dyDescent="0.25">
      <c r="A54">
        <v>53</v>
      </c>
      <c r="B54">
        <v>5</v>
      </c>
      <c r="C54">
        <v>7</v>
      </c>
      <c r="D54" t="s">
        <v>7</v>
      </c>
      <c r="E54" t="s">
        <v>8</v>
      </c>
      <c r="F54" s="1">
        <v>1520.0496043033679</v>
      </c>
      <c r="G54" s="15">
        <f t="shared" si="0"/>
        <v>3.1818577606577461</v>
      </c>
      <c r="I54" t="s">
        <v>13</v>
      </c>
      <c r="Y54" t="s">
        <v>13</v>
      </c>
    </row>
    <row r="55" spans="1:30" x14ac:dyDescent="0.25">
      <c r="A55">
        <v>54</v>
      </c>
      <c r="B55">
        <v>6</v>
      </c>
      <c r="C55">
        <v>7</v>
      </c>
      <c r="D55" t="s">
        <v>7</v>
      </c>
      <c r="E55" t="s">
        <v>106</v>
      </c>
      <c r="F55" s="1">
        <v>1290.0658263720859</v>
      </c>
      <c r="G55" s="15">
        <f t="shared" si="0"/>
        <v>3.1106118709975341</v>
      </c>
      <c r="I55" t="s">
        <v>13</v>
      </c>
      <c r="Y55" t="s">
        <v>13</v>
      </c>
    </row>
    <row r="56" spans="1:30" x14ac:dyDescent="0.25">
      <c r="A56">
        <v>55</v>
      </c>
      <c r="B56">
        <v>7</v>
      </c>
      <c r="C56">
        <v>7</v>
      </c>
      <c r="D56" t="s">
        <v>7</v>
      </c>
      <c r="E56" t="s">
        <v>8</v>
      </c>
      <c r="F56" s="1">
        <v>1010.7795467852561</v>
      </c>
      <c r="G56" s="15">
        <f t="shared" si="0"/>
        <v>3.0046564453490139</v>
      </c>
      <c r="I56" t="s">
        <v>92</v>
      </c>
      <c r="Y56" t="s">
        <v>92</v>
      </c>
    </row>
    <row r="57" spans="1:30" x14ac:dyDescent="0.25">
      <c r="A57">
        <v>56</v>
      </c>
      <c r="B57">
        <v>8</v>
      </c>
      <c r="C57">
        <v>7</v>
      </c>
      <c r="D57" t="s">
        <v>7</v>
      </c>
      <c r="E57" t="s">
        <v>106</v>
      </c>
      <c r="F57" s="1">
        <v>1067.5914210730887</v>
      </c>
      <c r="G57" s="15">
        <f t="shared" si="0"/>
        <v>3.0284050752357512</v>
      </c>
      <c r="I57" t="s">
        <v>13</v>
      </c>
      <c r="Y57" t="s">
        <v>13</v>
      </c>
    </row>
    <row r="58" spans="1:30" x14ac:dyDescent="0.25">
      <c r="A58">
        <v>57</v>
      </c>
      <c r="B58">
        <v>1</v>
      </c>
      <c r="C58">
        <v>8</v>
      </c>
      <c r="D58" t="s">
        <v>6</v>
      </c>
      <c r="E58" t="s">
        <v>8</v>
      </c>
      <c r="F58" s="1">
        <v>1362.5752650365098</v>
      </c>
      <c r="G58" s="15">
        <f t="shared" si="0"/>
        <v>3.1343605008842714</v>
      </c>
      <c r="I58" t="s">
        <v>304</v>
      </c>
      <c r="Y58" t="s">
        <v>305</v>
      </c>
    </row>
    <row r="59" spans="1:30" x14ac:dyDescent="0.25">
      <c r="A59">
        <v>58</v>
      </c>
      <c r="B59">
        <v>2</v>
      </c>
      <c r="C59">
        <v>8</v>
      </c>
      <c r="D59" t="s">
        <v>6</v>
      </c>
      <c r="E59" t="s">
        <v>106</v>
      </c>
      <c r="F59" s="1">
        <v>1211.1825516730653</v>
      </c>
      <c r="G59" s="15">
        <f t="shared" si="0"/>
        <v>3.0832096057436065</v>
      </c>
      <c r="I59" t="s">
        <v>13</v>
      </c>
      <c r="Y59" t="s">
        <v>13</v>
      </c>
    </row>
    <row r="60" spans="1:30" x14ac:dyDescent="0.25">
      <c r="A60">
        <v>59</v>
      </c>
      <c r="B60">
        <v>3</v>
      </c>
      <c r="C60">
        <v>8</v>
      </c>
      <c r="D60" t="s">
        <v>6</v>
      </c>
      <c r="E60" t="s">
        <v>106</v>
      </c>
      <c r="F60" s="1">
        <v>1300.9646810204902</v>
      </c>
      <c r="G60" s="15">
        <f t="shared" si="0"/>
        <v>3.1142655063647244</v>
      </c>
      <c r="I60" t="s">
        <v>13</v>
      </c>
      <c r="Y60" t="s">
        <v>13</v>
      </c>
    </row>
    <row r="61" spans="1:30" x14ac:dyDescent="0.25">
      <c r="A61">
        <v>60</v>
      </c>
      <c r="B61">
        <v>4</v>
      </c>
      <c r="C61">
        <v>8</v>
      </c>
      <c r="D61" t="s">
        <v>6</v>
      </c>
      <c r="E61" t="s">
        <v>8</v>
      </c>
      <c r="F61" s="1">
        <v>1356.8557618294535</v>
      </c>
      <c r="G61" s="15">
        <f t="shared" si="0"/>
        <v>3.132533683200676</v>
      </c>
      <c r="I61" t="s">
        <v>55</v>
      </c>
      <c r="Y61" t="s">
        <v>55</v>
      </c>
    </row>
    <row r="62" spans="1:30" x14ac:dyDescent="0.25">
      <c r="A62">
        <v>61</v>
      </c>
      <c r="B62">
        <v>5</v>
      </c>
      <c r="C62">
        <v>8</v>
      </c>
      <c r="D62" t="s">
        <v>6</v>
      </c>
      <c r="E62" t="s">
        <v>8</v>
      </c>
      <c r="F62" s="1">
        <v>2101.4677149966178</v>
      </c>
      <c r="G62" s="15">
        <f t="shared" si="0"/>
        <v>3.3225227222945746</v>
      </c>
      <c r="I62" t="s">
        <v>13</v>
      </c>
      <c r="Y62" t="s">
        <v>13</v>
      </c>
    </row>
    <row r="63" spans="1:30" x14ac:dyDescent="0.25">
      <c r="A63">
        <v>62</v>
      </c>
      <c r="B63">
        <v>6</v>
      </c>
      <c r="C63">
        <v>8</v>
      </c>
      <c r="D63" t="s">
        <v>6</v>
      </c>
      <c r="E63" t="s">
        <v>106</v>
      </c>
      <c r="F63" s="1">
        <v>1860.1373343980863</v>
      </c>
      <c r="G63" s="15">
        <f t="shared" si="0"/>
        <v>3.2695450094703142</v>
      </c>
      <c r="I63" t="s">
        <v>13</v>
      </c>
      <c r="Y63" t="s">
        <v>13</v>
      </c>
    </row>
    <row r="64" spans="1:30" x14ac:dyDescent="0.25">
      <c r="A64">
        <v>63</v>
      </c>
      <c r="B64">
        <v>7</v>
      </c>
      <c r="C64">
        <v>8</v>
      </c>
      <c r="D64" t="s">
        <v>6</v>
      </c>
      <c r="E64" t="s">
        <v>8</v>
      </c>
      <c r="F64" s="1">
        <v>1605.4855109811463</v>
      </c>
      <c r="G64" s="15">
        <f t="shared" si="0"/>
        <v>3.2056063905444834</v>
      </c>
      <c r="J64" t="s">
        <v>3</v>
      </c>
      <c r="K64" t="s">
        <v>8</v>
      </c>
      <c r="L64" t="s">
        <v>106</v>
      </c>
      <c r="Z64" t="s">
        <v>3</v>
      </c>
      <c r="AA64" t="s">
        <v>8</v>
      </c>
      <c r="AB64" t="s">
        <v>106</v>
      </c>
    </row>
    <row r="65" spans="1:28" x14ac:dyDescent="0.25">
      <c r="A65">
        <v>64</v>
      </c>
      <c r="B65">
        <v>8</v>
      </c>
      <c r="C65">
        <v>8</v>
      </c>
      <c r="D65" t="s">
        <v>6</v>
      </c>
      <c r="E65" t="s">
        <v>106</v>
      </c>
      <c r="F65" s="1">
        <v>1146.7294757986804</v>
      </c>
      <c r="G65" s="15">
        <f t="shared" si="0"/>
        <v>3.0594609758568692</v>
      </c>
      <c r="K65">
        <v>3.125</v>
      </c>
      <c r="L65">
        <v>3.0720000000000001</v>
      </c>
      <c r="AA65">
        <v>1426</v>
      </c>
      <c r="AB65">
        <v>1253</v>
      </c>
    </row>
    <row r="66" spans="1:28" x14ac:dyDescent="0.25">
      <c r="I66" t="s">
        <v>13</v>
      </c>
      <c r="Y66" t="s">
        <v>13</v>
      </c>
    </row>
    <row r="67" spans="1:28" x14ac:dyDescent="0.25">
      <c r="I67" t="s">
        <v>13</v>
      </c>
      <c r="Y67" t="s">
        <v>13</v>
      </c>
    </row>
    <row r="68" spans="1:28" x14ac:dyDescent="0.25">
      <c r="I68" t="s">
        <v>306</v>
      </c>
      <c r="Y68" t="s">
        <v>307</v>
      </c>
    </row>
    <row r="69" spans="1:28" x14ac:dyDescent="0.25">
      <c r="I69" t="s">
        <v>13</v>
      </c>
      <c r="Y69" t="s">
        <v>13</v>
      </c>
    </row>
    <row r="70" spans="1:28" x14ac:dyDescent="0.25">
      <c r="I70" t="s">
        <v>13</v>
      </c>
      <c r="Y70" t="s">
        <v>13</v>
      </c>
    </row>
    <row r="71" spans="1:28" x14ac:dyDescent="0.25">
      <c r="I71" t="s">
        <v>57</v>
      </c>
      <c r="Y71" t="s">
        <v>57</v>
      </c>
    </row>
    <row r="72" spans="1:28" x14ac:dyDescent="0.25">
      <c r="I72" t="s">
        <v>13</v>
      </c>
      <c r="Y72" t="s">
        <v>13</v>
      </c>
    </row>
    <row r="73" spans="1:28" x14ac:dyDescent="0.25">
      <c r="I73" t="s">
        <v>13</v>
      </c>
      <c r="Y73" t="s">
        <v>13</v>
      </c>
    </row>
    <row r="74" spans="1:28" x14ac:dyDescent="0.25">
      <c r="J74" t="s">
        <v>4</v>
      </c>
      <c r="K74" t="s">
        <v>6</v>
      </c>
      <c r="L74" t="s">
        <v>7</v>
      </c>
      <c r="Z74" t="s">
        <v>4</v>
      </c>
      <c r="AA74" t="s">
        <v>6</v>
      </c>
      <c r="AB74" t="s">
        <v>7</v>
      </c>
    </row>
    <row r="75" spans="1:28" x14ac:dyDescent="0.25">
      <c r="K75">
        <v>3.1240000000000001</v>
      </c>
      <c r="L75">
        <v>3.073</v>
      </c>
      <c r="AA75">
        <v>1412</v>
      </c>
      <c r="AB75">
        <v>1267</v>
      </c>
    </row>
    <row r="76" spans="1:28" x14ac:dyDescent="0.25">
      <c r="I76" t="s">
        <v>13</v>
      </c>
      <c r="Y76" t="s">
        <v>13</v>
      </c>
    </row>
    <row r="77" spans="1:28" x14ac:dyDescent="0.25">
      <c r="I77" t="s">
        <v>13</v>
      </c>
      <c r="Y77" t="s">
        <v>13</v>
      </c>
    </row>
    <row r="78" spans="1:28" x14ac:dyDescent="0.25">
      <c r="I78" t="s">
        <v>308</v>
      </c>
      <c r="Y78" t="s">
        <v>309</v>
      </c>
    </row>
    <row r="79" spans="1:28" x14ac:dyDescent="0.25">
      <c r="I79" t="s">
        <v>13</v>
      </c>
      <c r="Y79" t="s">
        <v>13</v>
      </c>
    </row>
    <row r="80" spans="1:28" x14ac:dyDescent="0.25">
      <c r="I80" t="s">
        <v>13</v>
      </c>
      <c r="Y80" t="s">
        <v>13</v>
      </c>
    </row>
    <row r="81" spans="9:28" x14ac:dyDescent="0.25">
      <c r="I81" t="s">
        <v>59</v>
      </c>
      <c r="Y81" t="s">
        <v>59</v>
      </c>
    </row>
    <row r="82" spans="9:28" x14ac:dyDescent="0.25">
      <c r="I82" t="s">
        <v>13</v>
      </c>
      <c r="Y82" t="s">
        <v>13</v>
      </c>
    </row>
    <row r="83" spans="9:28" x14ac:dyDescent="0.25">
      <c r="I83" t="s">
        <v>13</v>
      </c>
      <c r="Y83" t="s">
        <v>13</v>
      </c>
    </row>
    <row r="84" spans="9:28" x14ac:dyDescent="0.25">
      <c r="J84" t="s">
        <v>4</v>
      </c>
      <c r="K84" t="s">
        <v>6</v>
      </c>
      <c r="L84" t="s">
        <v>7</v>
      </c>
    </row>
    <row r="85" spans="9:28" x14ac:dyDescent="0.25">
      <c r="J85" t="s">
        <v>3</v>
      </c>
      <c r="K85" t="s">
        <v>13</v>
      </c>
      <c r="N85" t="s">
        <v>6</v>
      </c>
      <c r="O85" t="s">
        <v>7</v>
      </c>
      <c r="AA85" t="s">
        <v>6</v>
      </c>
      <c r="AB85" t="s">
        <v>7</v>
      </c>
    </row>
    <row r="86" spans="9:28" x14ac:dyDescent="0.25">
      <c r="J86" t="s">
        <v>8</v>
      </c>
      <c r="K86">
        <v>3.16</v>
      </c>
      <c r="L86">
        <v>3.09</v>
      </c>
      <c r="M86" t="s">
        <v>8</v>
      </c>
      <c r="N86" s="1">
        <f>10^K86</f>
        <v>1445.4397707459289</v>
      </c>
      <c r="O86" s="1">
        <f>10^L86</f>
        <v>1230.2687708123824</v>
      </c>
      <c r="Z86" t="s">
        <v>8</v>
      </c>
      <c r="AA86">
        <v>1536</v>
      </c>
      <c r="AB86">
        <v>1316</v>
      </c>
    </row>
    <row r="87" spans="9:28" x14ac:dyDescent="0.25">
      <c r="J87" t="s">
        <v>106</v>
      </c>
      <c r="K87">
        <v>3.0880000000000001</v>
      </c>
      <c r="L87">
        <v>3.056</v>
      </c>
      <c r="M87" t="s">
        <v>9</v>
      </c>
      <c r="N87" s="1">
        <f>10^K87</f>
        <v>1224.61619926505</v>
      </c>
      <c r="O87" s="1">
        <f>10^L87</f>
        <v>1137.6272858234317</v>
      </c>
      <c r="Z87" t="s">
        <v>9</v>
      </c>
      <c r="AA87">
        <v>1289</v>
      </c>
      <c r="AB87">
        <v>1218</v>
      </c>
    </row>
    <row r="88" spans="9:28" x14ac:dyDescent="0.25">
      <c r="I88" t="s">
        <v>13</v>
      </c>
      <c r="Y88" t="s">
        <v>13</v>
      </c>
    </row>
    <row r="89" spans="9:28" x14ac:dyDescent="0.25">
      <c r="I89" t="s">
        <v>13</v>
      </c>
      <c r="Y89" t="s">
        <v>13</v>
      </c>
    </row>
    <row r="90" spans="9:28" x14ac:dyDescent="0.25">
      <c r="I90" t="s">
        <v>60</v>
      </c>
      <c r="Y90" t="s">
        <v>60</v>
      </c>
    </row>
    <row r="91" spans="9:28" x14ac:dyDescent="0.25">
      <c r="I91" t="s">
        <v>13</v>
      </c>
      <c r="Y91" t="s">
        <v>13</v>
      </c>
    </row>
    <row r="92" spans="9:28" x14ac:dyDescent="0.25">
      <c r="I92" t="s">
        <v>61</v>
      </c>
      <c r="J92">
        <v>5.4980000000000001E-2</v>
      </c>
      <c r="Y92" t="s">
        <v>61</v>
      </c>
      <c r="Z92">
        <v>151.1</v>
      </c>
    </row>
    <row r="93" spans="9:28" x14ac:dyDescent="0.25">
      <c r="I93" t="s">
        <v>62</v>
      </c>
      <c r="J93">
        <v>6.9360000000000005E-2</v>
      </c>
      <c r="Y93" t="s">
        <v>62</v>
      </c>
      <c r="Z93">
        <v>183.2</v>
      </c>
    </row>
    <row r="94" spans="9:28" x14ac:dyDescent="0.25">
      <c r="I94" t="s">
        <v>63</v>
      </c>
      <c r="J94">
        <v>2.7720000000000002E-2</v>
      </c>
      <c r="N94" s="1"/>
      <c r="O94" s="1"/>
      <c r="Y94" t="s">
        <v>63</v>
      </c>
      <c r="Z94">
        <v>92.43</v>
      </c>
    </row>
    <row r="95" spans="9:28" x14ac:dyDescent="0.25">
      <c r="I95" t="s">
        <v>13</v>
      </c>
      <c r="Y95" t="s">
        <v>13</v>
      </c>
    </row>
    <row r="96" spans="9:28" x14ac:dyDescent="0.25">
      <c r="I96" t="s">
        <v>310</v>
      </c>
      <c r="Y96" t="s">
        <v>311</v>
      </c>
    </row>
    <row r="97" spans="9:27" x14ac:dyDescent="0.25">
      <c r="I97" t="s">
        <v>13</v>
      </c>
      <c r="Y97" t="s">
        <v>13</v>
      </c>
    </row>
    <row r="98" spans="9:27" x14ac:dyDescent="0.25">
      <c r="I98" t="s">
        <v>65</v>
      </c>
      <c r="Y98" t="s">
        <v>65</v>
      </c>
    </row>
    <row r="99" spans="9:27" x14ac:dyDescent="0.25">
      <c r="I99" t="s">
        <v>13</v>
      </c>
      <c r="Y99" t="s">
        <v>13</v>
      </c>
    </row>
    <row r="100" spans="9:27" x14ac:dyDescent="0.25">
      <c r="J100" t="s">
        <v>3</v>
      </c>
      <c r="K100" t="s">
        <v>4</v>
      </c>
      <c r="Z100" t="s">
        <v>3</v>
      </c>
      <c r="AA100" t="s">
        <v>4</v>
      </c>
    </row>
    <row r="101" spans="9:27" x14ac:dyDescent="0.25">
      <c r="J101" t="s">
        <v>13</v>
      </c>
      <c r="Z101" t="s">
        <v>13</v>
      </c>
    </row>
    <row r="102" spans="9:27" x14ac:dyDescent="0.25">
      <c r="I102" t="s">
        <v>61</v>
      </c>
      <c r="J102">
        <v>6.7839999999999998E-2</v>
      </c>
      <c r="K102">
        <v>2.7720000000000002E-2</v>
      </c>
      <c r="Y102" t="s">
        <v>61</v>
      </c>
      <c r="Z102">
        <v>177.6</v>
      </c>
      <c r="AA102">
        <v>92.43</v>
      </c>
    </row>
    <row r="103" spans="9:27" x14ac:dyDescent="0.25">
      <c r="J103" t="s">
        <v>13</v>
      </c>
      <c r="Z103" t="s">
        <v>13</v>
      </c>
    </row>
    <row r="104" spans="9:27" x14ac:dyDescent="0.25">
      <c r="I104" t="s">
        <v>62</v>
      </c>
      <c r="J104">
        <v>6.7839999999999998E-2</v>
      </c>
      <c r="K104">
        <v>2.7720000000000002E-2</v>
      </c>
      <c r="Y104" t="s">
        <v>62</v>
      </c>
      <c r="Z104">
        <v>177.6</v>
      </c>
      <c r="AA104">
        <v>92.43</v>
      </c>
    </row>
    <row r="105" spans="9:27" x14ac:dyDescent="0.25">
      <c r="J105" t="s">
        <v>13</v>
      </c>
      <c r="Z105" t="s">
        <v>13</v>
      </c>
    </row>
    <row r="106" spans="9:27" x14ac:dyDescent="0.25">
      <c r="I106" t="s">
        <v>63</v>
      </c>
      <c r="J106">
        <v>6.7839999999999998E-2</v>
      </c>
      <c r="K106">
        <v>2.7720000000000002E-2</v>
      </c>
      <c r="Y106" t="s">
        <v>63</v>
      </c>
      <c r="Z106">
        <v>177.6</v>
      </c>
      <c r="AA106">
        <v>92.43</v>
      </c>
    </row>
    <row r="107" spans="9:27" x14ac:dyDescent="0.25">
      <c r="I107" t="s">
        <v>13</v>
      </c>
      <c r="Z107" t="s">
        <v>13</v>
      </c>
    </row>
    <row r="108" spans="9:27" x14ac:dyDescent="0.25">
      <c r="I108" t="s">
        <v>13</v>
      </c>
      <c r="Y108" t="s">
        <v>13</v>
      </c>
    </row>
    <row r="109" spans="9:27" x14ac:dyDescent="0.25">
      <c r="I109" t="s">
        <v>60</v>
      </c>
    </row>
    <row r="110" spans="9:27" x14ac:dyDescent="0.25">
      <c r="I110" t="s">
        <v>13</v>
      </c>
    </row>
    <row r="111" spans="9:27" x14ac:dyDescent="0.25">
      <c r="I111" t="s">
        <v>61</v>
      </c>
      <c r="J111">
        <v>5.1580000000000001E-2</v>
      </c>
    </row>
    <row r="112" spans="9:27" x14ac:dyDescent="0.25">
      <c r="I112" t="s">
        <v>62</v>
      </c>
      <c r="J112">
        <v>6.429E-2</v>
      </c>
    </row>
    <row r="113" spans="9:11" x14ac:dyDescent="0.25">
      <c r="I113" t="s">
        <v>63</v>
      </c>
      <c r="J113">
        <v>2.8080000000000001E-2</v>
      </c>
    </row>
    <row r="114" spans="9:11" x14ac:dyDescent="0.25">
      <c r="I114" t="s">
        <v>13</v>
      </c>
    </row>
    <row r="115" spans="9:11" x14ac:dyDescent="0.25">
      <c r="I115" t="s">
        <v>312</v>
      </c>
    </row>
    <row r="116" spans="9:11" x14ac:dyDescent="0.25">
      <c r="I116" t="s">
        <v>13</v>
      </c>
    </row>
    <row r="117" spans="9:11" x14ac:dyDescent="0.25">
      <c r="I117" t="s">
        <v>65</v>
      </c>
    </row>
    <row r="118" spans="9:11" x14ac:dyDescent="0.25">
      <c r="I118" t="s">
        <v>13</v>
      </c>
    </row>
    <row r="119" spans="9:11" x14ac:dyDescent="0.25">
      <c r="J119" t="s">
        <v>3</v>
      </c>
      <c r="K119" t="s">
        <v>4</v>
      </c>
    </row>
    <row r="120" spans="9:11" x14ac:dyDescent="0.25">
      <c r="J120" t="s">
        <v>13</v>
      </c>
    </row>
    <row r="121" spans="9:11" x14ac:dyDescent="0.25">
      <c r="I121" t="s">
        <v>61</v>
      </c>
      <c r="J121">
        <v>6.2460000000000002E-2</v>
      </c>
      <c r="K121">
        <v>2.8080000000000001E-2</v>
      </c>
    </row>
    <row r="122" spans="9:11" x14ac:dyDescent="0.25">
      <c r="J122" t="s">
        <v>13</v>
      </c>
    </row>
    <row r="123" spans="9:11" x14ac:dyDescent="0.25">
      <c r="I123" t="s">
        <v>62</v>
      </c>
      <c r="J123">
        <v>6.2460000000000002E-2</v>
      </c>
      <c r="K123">
        <v>2.8080000000000001E-2</v>
      </c>
    </row>
    <row r="124" spans="9:11" x14ac:dyDescent="0.25">
      <c r="J124" t="s">
        <v>13</v>
      </c>
    </row>
    <row r="125" spans="9:11" x14ac:dyDescent="0.25">
      <c r="I125" t="s">
        <v>63</v>
      </c>
      <c r="J125">
        <v>6.2460000000000002E-2</v>
      </c>
      <c r="K125">
        <v>2.8080000000000001E-2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2"/>
  <sheetViews>
    <sheetView topLeftCell="A36" workbookViewId="0">
      <selection activeCell="N51" sqref="N51"/>
    </sheetView>
  </sheetViews>
  <sheetFormatPr defaultRowHeight="15" x14ac:dyDescent="0.25"/>
  <cols>
    <col min="7" max="7" width="7.7109375" customWidth="1"/>
  </cols>
  <sheetData>
    <row r="1" spans="1:10" x14ac:dyDescent="0.25">
      <c r="A1" t="s">
        <v>222</v>
      </c>
      <c r="B1" t="s">
        <v>104</v>
      </c>
      <c r="C1" t="s">
        <v>103</v>
      </c>
      <c r="D1" t="s">
        <v>4</v>
      </c>
      <c r="E1" t="s">
        <v>3</v>
      </c>
      <c r="F1" t="s">
        <v>10</v>
      </c>
      <c r="G1" t="s">
        <v>11</v>
      </c>
      <c r="I1" t="s">
        <v>12</v>
      </c>
    </row>
    <row r="2" spans="1:10" x14ac:dyDescent="0.25">
      <c r="A2">
        <v>1</v>
      </c>
      <c r="B2">
        <v>1</v>
      </c>
      <c r="C2">
        <v>1</v>
      </c>
      <c r="D2" t="s">
        <v>6</v>
      </c>
      <c r="E2" t="s">
        <v>8</v>
      </c>
      <c r="F2" s="1">
        <v>110.41565524771309</v>
      </c>
      <c r="G2" s="2">
        <f>LOG10(F2)</f>
        <v>2.0430306540605327</v>
      </c>
      <c r="I2" t="s">
        <v>13</v>
      </c>
    </row>
    <row r="3" spans="1:10" x14ac:dyDescent="0.25">
      <c r="A3">
        <v>2</v>
      </c>
      <c r="B3">
        <v>2</v>
      </c>
      <c r="C3">
        <v>1</v>
      </c>
      <c r="D3" t="s">
        <v>6</v>
      </c>
      <c r="E3" t="s">
        <v>106</v>
      </c>
      <c r="F3" s="1">
        <v>74.077438032259806</v>
      </c>
      <c r="G3" s="2">
        <f t="shared" ref="G3:G65" si="0">LOG10(F3)</f>
        <v>1.8696859538616124</v>
      </c>
      <c r="I3" t="s">
        <v>14</v>
      </c>
      <c r="J3" t="s">
        <v>11</v>
      </c>
    </row>
    <row r="4" spans="1:10" x14ac:dyDescent="0.25">
      <c r="A4">
        <v>3</v>
      </c>
      <c r="B4">
        <v>3</v>
      </c>
      <c r="C4">
        <v>1</v>
      </c>
      <c r="D4" t="s">
        <v>6</v>
      </c>
      <c r="E4" t="s">
        <v>8</v>
      </c>
      <c r="F4" s="1">
        <v>94.369023370944689</v>
      </c>
      <c r="G4" s="2">
        <f t="shared" si="0"/>
        <v>1.9748294605396461</v>
      </c>
      <c r="I4" t="s">
        <v>15</v>
      </c>
      <c r="J4" t="s">
        <v>91</v>
      </c>
    </row>
    <row r="5" spans="1:10" x14ac:dyDescent="0.25">
      <c r="A5">
        <v>4</v>
      </c>
      <c r="B5">
        <v>4</v>
      </c>
      <c r="C5">
        <v>1</v>
      </c>
      <c r="D5" t="s">
        <v>6</v>
      </c>
      <c r="E5" t="s">
        <v>106</v>
      </c>
      <c r="F5" s="1">
        <v>153.65168671415944</v>
      </c>
      <c r="G5" s="2">
        <f t="shared" si="0"/>
        <v>2.1865373320940651</v>
      </c>
      <c r="I5" t="s">
        <v>17</v>
      </c>
      <c r="J5" t="s">
        <v>101</v>
      </c>
    </row>
    <row r="6" spans="1:10" x14ac:dyDescent="0.25">
      <c r="A6">
        <v>5</v>
      </c>
      <c r="B6">
        <v>5</v>
      </c>
      <c r="C6">
        <v>1</v>
      </c>
      <c r="D6" t="s">
        <v>6</v>
      </c>
      <c r="E6" t="s">
        <v>8</v>
      </c>
      <c r="F6" s="1">
        <v>91.033244235220806</v>
      </c>
      <c r="G6" s="2">
        <f t="shared" si="0"/>
        <v>1.9592000203577762</v>
      </c>
      <c r="I6" t="s">
        <v>19</v>
      </c>
      <c r="J6">
        <v>64</v>
      </c>
    </row>
    <row r="7" spans="1:10" x14ac:dyDescent="0.25">
      <c r="A7">
        <v>6</v>
      </c>
      <c r="B7">
        <v>6</v>
      </c>
      <c r="C7">
        <v>1</v>
      </c>
      <c r="D7" t="s">
        <v>6</v>
      </c>
      <c r="E7" t="s">
        <v>106</v>
      </c>
      <c r="F7" s="1">
        <v>88.391864857355571</v>
      </c>
      <c r="G7" s="2">
        <f t="shared" si="0"/>
        <v>1.9464122965726098</v>
      </c>
      <c r="I7" t="s">
        <v>13</v>
      </c>
    </row>
    <row r="8" spans="1:10" x14ac:dyDescent="0.25">
      <c r="A8">
        <v>7</v>
      </c>
      <c r="B8">
        <v>7</v>
      </c>
      <c r="C8">
        <v>1</v>
      </c>
      <c r="D8" t="s">
        <v>6</v>
      </c>
      <c r="E8" t="s">
        <v>8</v>
      </c>
      <c r="F8" s="1">
        <v>250.17574609525022</v>
      </c>
      <c r="G8" s="2">
        <f t="shared" si="0"/>
        <v>2.398245203648484</v>
      </c>
      <c r="I8" t="s">
        <v>102</v>
      </c>
    </row>
    <row r="9" spans="1:10" x14ac:dyDescent="0.25">
      <c r="A9">
        <v>8</v>
      </c>
      <c r="B9">
        <v>8</v>
      </c>
      <c r="C9">
        <v>1</v>
      </c>
      <c r="D9" t="s">
        <v>6</v>
      </c>
      <c r="E9" t="s">
        <v>106</v>
      </c>
      <c r="F9" s="1">
        <v>102.07750756454436</v>
      </c>
      <c r="G9" s="2">
        <f t="shared" si="0"/>
        <v>2.0089300573000894</v>
      </c>
      <c r="I9" t="s">
        <v>13</v>
      </c>
    </row>
    <row r="10" spans="1:10" x14ac:dyDescent="0.25">
      <c r="A10">
        <v>9</v>
      </c>
      <c r="B10">
        <v>8</v>
      </c>
      <c r="C10">
        <v>2</v>
      </c>
      <c r="D10" t="s">
        <v>7</v>
      </c>
      <c r="E10" t="s">
        <v>106</v>
      </c>
      <c r="F10" s="1">
        <v>113.71516290303228</v>
      </c>
      <c r="G10" s="2">
        <f t="shared" si="0"/>
        <v>2.0558183778456987</v>
      </c>
      <c r="I10" t="s">
        <v>21</v>
      </c>
    </row>
    <row r="11" spans="1:10" x14ac:dyDescent="0.25">
      <c r="A11">
        <v>10</v>
      </c>
      <c r="B11">
        <v>7</v>
      </c>
      <c r="C11">
        <v>2</v>
      </c>
      <c r="D11" t="s">
        <v>7</v>
      </c>
      <c r="E11" t="s">
        <v>8</v>
      </c>
      <c r="F11" s="1">
        <v>64.56689614426287</v>
      </c>
      <c r="G11" s="2">
        <f t="shared" si="0"/>
        <v>1.8100099095308368</v>
      </c>
      <c r="I11" t="s">
        <v>13</v>
      </c>
    </row>
    <row r="12" spans="1:10" x14ac:dyDescent="0.25">
      <c r="A12">
        <v>11</v>
      </c>
      <c r="B12">
        <v>6</v>
      </c>
      <c r="C12">
        <v>2</v>
      </c>
      <c r="D12" t="s">
        <v>7</v>
      </c>
      <c r="E12" t="s">
        <v>106</v>
      </c>
      <c r="F12" s="1">
        <v>168.94378499986027</v>
      </c>
      <c r="G12" s="2">
        <f t="shared" si="0"/>
        <v>2.2277422198462671</v>
      </c>
      <c r="I12" t="s">
        <v>13</v>
      </c>
    </row>
    <row r="13" spans="1:10" x14ac:dyDescent="0.25">
      <c r="A13">
        <v>12</v>
      </c>
      <c r="B13">
        <v>5</v>
      </c>
      <c r="C13">
        <v>2</v>
      </c>
      <c r="D13" t="s">
        <v>7</v>
      </c>
      <c r="E13" t="s">
        <v>8</v>
      </c>
      <c r="F13" s="1">
        <v>112.6045147092232</v>
      </c>
      <c r="G13" s="2">
        <f t="shared" si="0"/>
        <v>2.0515558032506434</v>
      </c>
      <c r="I13" t="s">
        <v>22</v>
      </c>
    </row>
    <row r="14" spans="1:10" x14ac:dyDescent="0.25">
      <c r="A14">
        <v>13</v>
      </c>
      <c r="B14">
        <v>4</v>
      </c>
      <c r="C14">
        <v>2</v>
      </c>
      <c r="D14" t="s">
        <v>7</v>
      </c>
      <c r="E14" t="s">
        <v>106</v>
      </c>
      <c r="F14" s="1">
        <v>220.20731111640748</v>
      </c>
      <c r="G14" s="2">
        <f t="shared" si="0"/>
        <v>2.3428317339127633</v>
      </c>
      <c r="I14" t="s">
        <v>13</v>
      </c>
    </row>
    <row r="15" spans="1:10" x14ac:dyDescent="0.25">
      <c r="A15">
        <v>14</v>
      </c>
      <c r="B15">
        <v>3</v>
      </c>
      <c r="C15">
        <v>2</v>
      </c>
      <c r="D15" t="s">
        <v>7</v>
      </c>
      <c r="E15" t="s">
        <v>8</v>
      </c>
      <c r="F15" s="1">
        <v>129.19087734816506</v>
      </c>
      <c r="G15" s="2">
        <f t="shared" si="0"/>
        <v>2.1112318475814194</v>
      </c>
      <c r="I15" t="s">
        <v>23</v>
      </c>
    </row>
    <row r="16" spans="1:10" x14ac:dyDescent="0.25">
      <c r="A16">
        <v>15</v>
      </c>
      <c r="B16">
        <v>2</v>
      </c>
      <c r="C16">
        <v>2</v>
      </c>
      <c r="D16" t="s">
        <v>7</v>
      </c>
      <c r="E16" t="s">
        <v>106</v>
      </c>
      <c r="F16" s="1">
        <v>142.98104002126155</v>
      </c>
      <c r="G16" s="2">
        <f t="shared" si="0"/>
        <v>2.1552784517303252</v>
      </c>
      <c r="I16" t="s">
        <v>13</v>
      </c>
    </row>
    <row r="17" spans="1:14" x14ac:dyDescent="0.25">
      <c r="A17">
        <v>16</v>
      </c>
      <c r="B17">
        <v>1</v>
      </c>
      <c r="C17">
        <v>2</v>
      </c>
      <c r="D17" t="s">
        <v>7</v>
      </c>
      <c r="E17" t="s">
        <v>8</v>
      </c>
      <c r="F17" s="1">
        <v>145.81546962786913</v>
      </c>
      <c r="G17" s="2">
        <f t="shared" si="0"/>
        <v>2.1638036009204362</v>
      </c>
      <c r="I17" t="s">
        <v>24</v>
      </c>
      <c r="J17" t="s">
        <v>25</v>
      </c>
      <c r="K17" t="s">
        <v>26</v>
      </c>
      <c r="L17" t="s">
        <v>27</v>
      </c>
      <c r="M17" t="s">
        <v>28</v>
      </c>
    </row>
    <row r="18" spans="1:14" x14ac:dyDescent="0.25">
      <c r="A18">
        <v>17</v>
      </c>
      <c r="B18">
        <v>1</v>
      </c>
      <c r="C18">
        <v>3</v>
      </c>
      <c r="D18" t="s">
        <v>6</v>
      </c>
      <c r="E18" t="s">
        <v>8</v>
      </c>
      <c r="F18" s="1">
        <v>154.66037130623155</v>
      </c>
      <c r="G18" s="2">
        <f t="shared" si="0"/>
        <v>2.1893790484907685</v>
      </c>
      <c r="I18" t="s">
        <v>101</v>
      </c>
      <c r="J18" t="s">
        <v>103</v>
      </c>
      <c r="K18" t="s">
        <v>29</v>
      </c>
      <c r="L18">
        <v>1</v>
      </c>
      <c r="M18">
        <v>8</v>
      </c>
    </row>
    <row r="19" spans="1:14" x14ac:dyDescent="0.25">
      <c r="A19">
        <v>18</v>
      </c>
      <c r="B19">
        <v>2</v>
      </c>
      <c r="C19">
        <v>3</v>
      </c>
      <c r="D19" t="s">
        <v>6</v>
      </c>
      <c r="E19" t="s">
        <v>106</v>
      </c>
      <c r="F19" s="1">
        <v>176.86187897041862</v>
      </c>
      <c r="G19" s="2">
        <f t="shared" si="0"/>
        <v>2.2476342346231926</v>
      </c>
      <c r="J19" t="s">
        <v>104</v>
      </c>
      <c r="K19" t="s">
        <v>30</v>
      </c>
      <c r="L19">
        <v>1</v>
      </c>
      <c r="M19">
        <v>8</v>
      </c>
    </row>
    <row r="20" spans="1:14" x14ac:dyDescent="0.25">
      <c r="A20">
        <v>19</v>
      </c>
      <c r="B20">
        <v>3</v>
      </c>
      <c r="C20">
        <v>3</v>
      </c>
      <c r="D20" t="s">
        <v>6</v>
      </c>
      <c r="E20" t="s">
        <v>8</v>
      </c>
      <c r="F20" s="1">
        <v>100.75036414671624</v>
      </c>
      <c r="G20" s="2">
        <f t="shared" si="0"/>
        <v>2.0032466245066822</v>
      </c>
      <c r="I20" t="s">
        <v>13</v>
      </c>
    </row>
    <row r="21" spans="1:14" x14ac:dyDescent="0.25">
      <c r="A21">
        <v>20</v>
      </c>
      <c r="B21">
        <v>4</v>
      </c>
      <c r="C21">
        <v>3</v>
      </c>
      <c r="D21" t="s">
        <v>6</v>
      </c>
      <c r="E21" t="s">
        <v>106</v>
      </c>
      <c r="F21" s="1">
        <v>169.49741455786835</v>
      </c>
      <c r="G21" s="2">
        <f t="shared" si="0"/>
        <v>2.229163078044619</v>
      </c>
      <c r="I21" t="s">
        <v>13</v>
      </c>
    </row>
    <row r="22" spans="1:14" x14ac:dyDescent="0.25">
      <c r="A22">
        <v>21</v>
      </c>
      <c r="B22">
        <v>5</v>
      </c>
      <c r="C22">
        <v>3</v>
      </c>
      <c r="D22" t="s">
        <v>6</v>
      </c>
      <c r="E22" t="s">
        <v>8</v>
      </c>
      <c r="F22" s="1">
        <v>149.68230642711043</v>
      </c>
      <c r="G22" s="2">
        <f t="shared" si="0"/>
        <v>2.1751704665072507</v>
      </c>
      <c r="I22" t="s">
        <v>31</v>
      </c>
    </row>
    <row r="23" spans="1:14" x14ac:dyDescent="0.25">
      <c r="A23">
        <v>22</v>
      </c>
      <c r="B23">
        <v>6</v>
      </c>
      <c r="C23">
        <v>3</v>
      </c>
      <c r="D23" t="s">
        <v>6</v>
      </c>
      <c r="E23" t="s">
        <v>106</v>
      </c>
      <c r="F23" s="1">
        <v>246.92312852403242</v>
      </c>
      <c r="G23" s="2">
        <f t="shared" si="0"/>
        <v>2.3925617708550768</v>
      </c>
      <c r="I23" t="s">
        <v>13</v>
      </c>
    </row>
    <row r="24" spans="1:14" x14ac:dyDescent="0.25">
      <c r="A24">
        <v>23</v>
      </c>
      <c r="B24">
        <v>7</v>
      </c>
      <c r="C24">
        <v>3</v>
      </c>
      <c r="D24" t="s">
        <v>6</v>
      </c>
      <c r="E24" t="s">
        <v>8</v>
      </c>
      <c r="F24" s="1">
        <v>117.49704916723667</v>
      </c>
      <c r="G24" s="2">
        <f t="shared" si="0"/>
        <v>2.0700269598292169</v>
      </c>
      <c r="I24" t="s">
        <v>24</v>
      </c>
      <c r="J24" t="s">
        <v>25</v>
      </c>
      <c r="K24" t="s">
        <v>32</v>
      </c>
      <c r="L24" t="s">
        <v>33</v>
      </c>
      <c r="M24" t="s">
        <v>34</v>
      </c>
      <c r="N24" t="s">
        <v>35</v>
      </c>
    </row>
    <row r="25" spans="1:14" x14ac:dyDescent="0.25">
      <c r="A25">
        <v>24</v>
      </c>
      <c r="B25">
        <v>8</v>
      </c>
      <c r="C25">
        <v>3</v>
      </c>
      <c r="D25" t="s">
        <v>6</v>
      </c>
      <c r="E25" t="s">
        <v>106</v>
      </c>
      <c r="F25" s="1">
        <v>182.74386949537586</v>
      </c>
      <c r="G25" s="2">
        <f t="shared" si="0"/>
        <v>2.2618428166067104</v>
      </c>
      <c r="I25" t="s">
        <v>101</v>
      </c>
      <c r="J25" t="s">
        <v>36</v>
      </c>
      <c r="K25">
        <v>2.2200000000000001E-2</v>
      </c>
      <c r="L25">
        <v>4.1399999999999996E-3</v>
      </c>
    </row>
    <row r="26" spans="1:14" x14ac:dyDescent="0.25">
      <c r="A26">
        <v>25</v>
      </c>
      <c r="B26">
        <v>8</v>
      </c>
      <c r="C26">
        <v>4</v>
      </c>
      <c r="D26" t="s">
        <v>7</v>
      </c>
      <c r="E26" t="s">
        <v>106</v>
      </c>
      <c r="F26" s="1">
        <v>273.28033098283805</v>
      </c>
      <c r="G26" s="2">
        <f t="shared" si="0"/>
        <v>2.4366083750039826</v>
      </c>
    </row>
    <row r="27" spans="1:14" x14ac:dyDescent="0.25">
      <c r="A27">
        <v>26</v>
      </c>
      <c r="B27">
        <v>7</v>
      </c>
      <c r="C27">
        <v>4</v>
      </c>
      <c r="D27" t="s">
        <v>7</v>
      </c>
      <c r="E27" t="s">
        <v>8</v>
      </c>
      <c r="F27" s="1">
        <v>94.67827109318884</v>
      </c>
      <c r="G27" s="2">
        <f t="shared" si="0"/>
        <v>1.9762503187379978</v>
      </c>
      <c r="J27" t="s">
        <v>103</v>
      </c>
      <c r="K27" t="s">
        <v>37</v>
      </c>
      <c r="L27" t="s">
        <v>38</v>
      </c>
      <c r="M27">
        <v>0.13769999999999999</v>
      </c>
      <c r="N27">
        <v>0.15060000000000001</v>
      </c>
    </row>
    <row r="28" spans="1:14" x14ac:dyDescent="0.25">
      <c r="A28">
        <v>27</v>
      </c>
      <c r="B28">
        <v>6</v>
      </c>
      <c r="C28">
        <v>4</v>
      </c>
      <c r="D28" t="s">
        <v>7</v>
      </c>
      <c r="E28" t="s">
        <v>106</v>
      </c>
      <c r="F28" s="1">
        <v>243.71279930901915</v>
      </c>
      <c r="G28" s="2">
        <f t="shared" si="0"/>
        <v>2.3868783380616696</v>
      </c>
      <c r="J28" t="s">
        <v>104</v>
      </c>
      <c r="K28" t="s">
        <v>37</v>
      </c>
      <c r="L28" t="s">
        <v>38</v>
      </c>
      <c r="M28">
        <v>-3.9940000000000002E-3</v>
      </c>
      <c r="N28">
        <v>0.138517</v>
      </c>
    </row>
    <row r="29" spans="1:14" x14ac:dyDescent="0.25">
      <c r="A29">
        <v>28</v>
      </c>
      <c r="B29">
        <v>5</v>
      </c>
      <c r="C29">
        <v>4</v>
      </c>
      <c r="D29" t="s">
        <v>7</v>
      </c>
      <c r="E29" t="s">
        <v>8</v>
      </c>
      <c r="F29" s="1">
        <v>91.331560593943493</v>
      </c>
      <c r="G29" s="2">
        <f t="shared" si="0"/>
        <v>1.9606208785561279</v>
      </c>
      <c r="I29" t="s">
        <v>13</v>
      </c>
    </row>
    <row r="30" spans="1:14" x14ac:dyDescent="0.25">
      <c r="A30">
        <v>29</v>
      </c>
      <c r="B30">
        <v>4</v>
      </c>
      <c r="C30">
        <v>4</v>
      </c>
      <c r="D30" t="s">
        <v>7</v>
      </c>
      <c r="E30" t="s">
        <v>106</v>
      </c>
      <c r="F30" s="1">
        <v>148.70608844105701</v>
      </c>
      <c r="G30" s="2">
        <f t="shared" si="0"/>
        <v>2.1723287501105468</v>
      </c>
      <c r="I30" t="s">
        <v>13</v>
      </c>
    </row>
    <row r="31" spans="1:14" x14ac:dyDescent="0.25">
      <c r="A31">
        <v>30</v>
      </c>
      <c r="B31">
        <v>3</v>
      </c>
      <c r="C31">
        <v>4</v>
      </c>
      <c r="D31" t="s">
        <v>7</v>
      </c>
      <c r="E31" t="s">
        <v>8</v>
      </c>
      <c r="F31" s="1">
        <v>123.81141613133698</v>
      </c>
      <c r="G31" s="2">
        <f t="shared" si="0"/>
        <v>2.0927606910028458</v>
      </c>
      <c r="I31" t="s">
        <v>43</v>
      </c>
    </row>
    <row r="32" spans="1:14" x14ac:dyDescent="0.25">
      <c r="A32">
        <v>31</v>
      </c>
      <c r="B32">
        <v>2</v>
      </c>
      <c r="C32">
        <v>4</v>
      </c>
      <c r="D32" t="s">
        <v>7</v>
      </c>
      <c r="E32" t="s">
        <v>106</v>
      </c>
      <c r="F32" s="1">
        <v>142.51402092131249</v>
      </c>
      <c r="G32" s="2">
        <f t="shared" si="0"/>
        <v>2.1538575935319737</v>
      </c>
      <c r="I32" t="s">
        <v>13</v>
      </c>
    </row>
    <row r="33" spans="1:28" x14ac:dyDescent="0.25">
      <c r="A33">
        <v>32</v>
      </c>
      <c r="B33">
        <v>1</v>
      </c>
      <c r="C33">
        <v>4</v>
      </c>
      <c r="D33" t="s">
        <v>7</v>
      </c>
      <c r="E33" t="s">
        <v>8</v>
      </c>
      <c r="F33" s="1">
        <v>125.44233337280127</v>
      </c>
      <c r="G33" s="2">
        <f t="shared" si="0"/>
        <v>2.098444123796253</v>
      </c>
      <c r="I33" t="s">
        <v>44</v>
      </c>
    </row>
    <row r="34" spans="1:28" x14ac:dyDescent="0.25">
      <c r="A34">
        <v>33</v>
      </c>
      <c r="B34">
        <v>1</v>
      </c>
      <c r="C34">
        <v>5</v>
      </c>
      <c r="D34" t="s">
        <v>6</v>
      </c>
      <c r="E34" t="s">
        <v>8</v>
      </c>
      <c r="F34" s="1">
        <v>284.22264282237865</v>
      </c>
      <c r="G34" s="2">
        <f t="shared" si="0"/>
        <v>2.4536586733842043</v>
      </c>
      <c r="I34" t="s">
        <v>13</v>
      </c>
    </row>
    <row r="35" spans="1:28" x14ac:dyDescent="0.25">
      <c r="A35">
        <v>34</v>
      </c>
      <c r="B35">
        <v>2</v>
      </c>
      <c r="C35">
        <v>5</v>
      </c>
      <c r="D35" t="s">
        <v>6</v>
      </c>
      <c r="E35" t="s">
        <v>106</v>
      </c>
      <c r="F35" s="1">
        <v>140.66114902694</v>
      </c>
      <c r="G35" s="2">
        <f t="shared" si="0"/>
        <v>2.1481741607385665</v>
      </c>
      <c r="I35" t="s">
        <v>45</v>
      </c>
      <c r="J35" t="s">
        <v>46</v>
      </c>
      <c r="K35" t="s">
        <v>47</v>
      </c>
      <c r="L35" t="s">
        <v>48</v>
      </c>
      <c r="M35" t="s">
        <v>49</v>
      </c>
      <c r="N35" t="s">
        <v>50</v>
      </c>
    </row>
    <row r="36" spans="1:28" x14ac:dyDescent="0.25">
      <c r="A36">
        <v>35</v>
      </c>
      <c r="B36">
        <v>3</v>
      </c>
      <c r="C36">
        <v>5</v>
      </c>
      <c r="D36" t="s">
        <v>6</v>
      </c>
      <c r="E36" t="s">
        <v>8</v>
      </c>
      <c r="F36" s="1">
        <v>190.68387688145282</v>
      </c>
      <c r="G36" s="2">
        <f t="shared" si="0"/>
        <v>2.2803139731852839</v>
      </c>
      <c r="I36" t="s">
        <v>3</v>
      </c>
      <c r="J36">
        <v>0.32</v>
      </c>
      <c r="K36">
        <v>1</v>
      </c>
      <c r="L36">
        <v>0.32</v>
      </c>
      <c r="M36">
        <v>12.3</v>
      </c>
      <c r="N36" s="13">
        <v>0.58099999999999996</v>
      </c>
    </row>
    <row r="37" spans="1:28" x14ac:dyDescent="0.25">
      <c r="A37">
        <v>36</v>
      </c>
      <c r="B37">
        <v>4</v>
      </c>
      <c r="C37">
        <v>5</v>
      </c>
      <c r="D37" t="s">
        <v>6</v>
      </c>
      <c r="E37" t="s">
        <v>106</v>
      </c>
      <c r="F37" s="1">
        <v>123.40701079118504</v>
      </c>
      <c r="G37" s="2">
        <f t="shared" si="0"/>
        <v>2.0913398328044939</v>
      </c>
      <c r="I37" t="s">
        <v>4</v>
      </c>
      <c r="J37">
        <v>0</v>
      </c>
      <c r="K37">
        <v>1</v>
      </c>
      <c r="L37">
        <v>0</v>
      </c>
      <c r="M37">
        <v>14.9</v>
      </c>
      <c r="N37" s="13">
        <v>0.95</v>
      </c>
    </row>
    <row r="38" spans="1:28" x14ac:dyDescent="0.25">
      <c r="A38">
        <v>37</v>
      </c>
      <c r="B38">
        <v>5</v>
      </c>
      <c r="C38">
        <v>5</v>
      </c>
      <c r="D38" t="s">
        <v>6</v>
      </c>
      <c r="E38" t="s">
        <v>8</v>
      </c>
      <c r="F38" s="1">
        <v>81.716865542105936</v>
      </c>
      <c r="G38" s="2">
        <f t="shared" si="0"/>
        <v>1.9123116998121665</v>
      </c>
      <c r="I38" t="s">
        <v>52</v>
      </c>
      <c r="J38">
        <v>2.84</v>
      </c>
      <c r="K38">
        <v>1</v>
      </c>
      <c r="L38">
        <v>2.84</v>
      </c>
      <c r="M38">
        <v>12.2</v>
      </c>
      <c r="N38" s="13">
        <v>0.11700000000000001</v>
      </c>
    </row>
    <row r="39" spans="1:28" x14ac:dyDescent="0.25">
      <c r="A39">
        <v>38</v>
      </c>
      <c r="B39">
        <v>6</v>
      </c>
      <c r="C39">
        <v>5</v>
      </c>
      <c r="D39" t="s">
        <v>6</v>
      </c>
      <c r="E39" t="s">
        <v>106</v>
      </c>
      <c r="F39" s="1">
        <v>84.158778537323641</v>
      </c>
      <c r="G39" s="2">
        <f t="shared" si="0"/>
        <v>1.9250994235973329</v>
      </c>
      <c r="I39" t="s">
        <v>13</v>
      </c>
    </row>
    <row r="40" spans="1:28" x14ac:dyDescent="0.25">
      <c r="A40">
        <v>39</v>
      </c>
      <c r="B40">
        <v>7</v>
      </c>
      <c r="C40">
        <v>5</v>
      </c>
      <c r="D40" t="s">
        <v>6</v>
      </c>
      <c r="E40" t="s">
        <v>8</v>
      </c>
      <c r="F40" s="1">
        <v>158.76176340596896</v>
      </c>
      <c r="G40" s="2">
        <f t="shared" si="0"/>
        <v>2.2007459140775829</v>
      </c>
      <c r="I40" t="s">
        <v>53</v>
      </c>
    </row>
    <row r="41" spans="1:28" x14ac:dyDescent="0.25">
      <c r="A41">
        <v>40</v>
      </c>
      <c r="B41">
        <v>8</v>
      </c>
      <c r="C41">
        <v>5</v>
      </c>
      <c r="D41" t="s">
        <v>6</v>
      </c>
      <c r="E41" t="s">
        <v>106</v>
      </c>
      <c r="F41" s="1">
        <v>121.40471165468387</v>
      </c>
      <c r="G41" s="2">
        <f t="shared" si="0"/>
        <v>2.0842355418127352</v>
      </c>
      <c r="I41" t="s">
        <v>13</v>
      </c>
    </row>
    <row r="42" spans="1:28" x14ac:dyDescent="0.25">
      <c r="A42">
        <v>41</v>
      </c>
      <c r="B42">
        <v>8</v>
      </c>
      <c r="C42">
        <v>6</v>
      </c>
      <c r="D42" t="s">
        <v>7</v>
      </c>
      <c r="E42" t="s">
        <v>106</v>
      </c>
      <c r="F42" s="1">
        <v>112.6045147092232</v>
      </c>
      <c r="G42" s="2">
        <f t="shared" si="0"/>
        <v>2.0515558032506434</v>
      </c>
      <c r="I42" t="s">
        <v>45</v>
      </c>
      <c r="J42" t="s">
        <v>46</v>
      </c>
      <c r="K42" t="s">
        <v>47</v>
      </c>
      <c r="L42" t="s">
        <v>48</v>
      </c>
      <c r="M42" t="s">
        <v>49</v>
      </c>
      <c r="N42" t="s">
        <v>50</v>
      </c>
    </row>
    <row r="43" spans="1:28" x14ac:dyDescent="0.25">
      <c r="A43">
        <v>42</v>
      </c>
      <c r="B43">
        <v>7</v>
      </c>
      <c r="C43">
        <v>6</v>
      </c>
      <c r="D43" t="s">
        <v>7</v>
      </c>
      <c r="E43" t="s">
        <v>8</v>
      </c>
      <c r="F43" s="1">
        <v>107.91570360930685</v>
      </c>
      <c r="G43" s="2">
        <f t="shared" si="0"/>
        <v>2.0330846466720698</v>
      </c>
      <c r="I43" t="s">
        <v>52</v>
      </c>
      <c r="J43">
        <v>2.84</v>
      </c>
      <c r="K43">
        <v>1</v>
      </c>
      <c r="L43">
        <v>2.84</v>
      </c>
      <c r="M43">
        <v>12.2</v>
      </c>
      <c r="N43" s="14">
        <v>0.11700000000000001</v>
      </c>
      <c r="AB43" s="11"/>
    </row>
    <row r="44" spans="1:28" x14ac:dyDescent="0.25">
      <c r="A44">
        <v>43</v>
      </c>
      <c r="B44">
        <v>6</v>
      </c>
      <c r="C44">
        <v>6</v>
      </c>
      <c r="D44" t="s">
        <v>7</v>
      </c>
      <c r="E44" t="s">
        <v>106</v>
      </c>
      <c r="F44" s="1">
        <v>122.60215852497474</v>
      </c>
      <c r="G44" s="2">
        <f t="shared" si="0"/>
        <v>2.0884981164077905</v>
      </c>
      <c r="I44" t="s">
        <v>13</v>
      </c>
      <c r="N44" s="11"/>
      <c r="AB44" s="11"/>
    </row>
    <row r="45" spans="1:28" x14ac:dyDescent="0.25">
      <c r="A45">
        <v>44</v>
      </c>
      <c r="B45">
        <v>5</v>
      </c>
      <c r="C45">
        <v>6</v>
      </c>
      <c r="D45" t="s">
        <v>7</v>
      </c>
      <c r="E45" t="s">
        <v>8</v>
      </c>
      <c r="F45" s="1">
        <v>141.12209625719623</v>
      </c>
      <c r="G45" s="2">
        <f t="shared" si="0"/>
        <v>2.149595018936918</v>
      </c>
      <c r="I45" t="s">
        <v>54</v>
      </c>
      <c r="N45" s="11"/>
      <c r="AB45" s="11"/>
    </row>
    <row r="46" spans="1:28" x14ac:dyDescent="0.25">
      <c r="A46">
        <v>45</v>
      </c>
      <c r="B46">
        <v>4</v>
      </c>
      <c r="C46">
        <v>6</v>
      </c>
      <c r="D46" t="s">
        <v>7</v>
      </c>
      <c r="E46" t="s">
        <v>106</v>
      </c>
      <c r="F46" s="1">
        <v>97.189015828888074</v>
      </c>
      <c r="G46" s="2">
        <f t="shared" si="0"/>
        <v>1.9876171843248123</v>
      </c>
      <c r="I46" t="s">
        <v>13</v>
      </c>
      <c r="N46" s="11"/>
      <c r="AB46" s="11"/>
    </row>
    <row r="47" spans="1:28" x14ac:dyDescent="0.25">
      <c r="A47">
        <v>46</v>
      </c>
      <c r="B47">
        <v>3</v>
      </c>
      <c r="C47">
        <v>6</v>
      </c>
      <c r="D47" t="s">
        <v>7</v>
      </c>
      <c r="E47" t="s">
        <v>8</v>
      </c>
      <c r="F47" s="1">
        <v>96.239777379654342</v>
      </c>
      <c r="G47" s="2">
        <f t="shared" si="0"/>
        <v>1.983354609729757</v>
      </c>
      <c r="I47" t="s">
        <v>13</v>
      </c>
      <c r="AB47" s="11"/>
    </row>
    <row r="48" spans="1:28" x14ac:dyDescent="0.25">
      <c r="A48">
        <v>47</v>
      </c>
      <c r="B48">
        <v>2</v>
      </c>
      <c r="C48">
        <v>6</v>
      </c>
      <c r="D48" t="s">
        <v>7</v>
      </c>
      <c r="E48" t="s">
        <v>106</v>
      </c>
      <c r="F48" s="1">
        <v>163.50597882138959</v>
      </c>
      <c r="G48" s="2">
        <f t="shared" si="0"/>
        <v>2.2135336378627493</v>
      </c>
      <c r="I48" t="s">
        <v>92</v>
      </c>
    </row>
    <row r="49" spans="1:14" x14ac:dyDescent="0.25">
      <c r="A49">
        <v>48</v>
      </c>
      <c r="B49">
        <v>1</v>
      </c>
      <c r="C49">
        <v>6</v>
      </c>
      <c r="D49" t="s">
        <v>7</v>
      </c>
      <c r="E49" t="s">
        <v>8</v>
      </c>
      <c r="F49" s="1">
        <v>167.29372264339713</v>
      </c>
      <c r="G49" s="2">
        <f t="shared" si="0"/>
        <v>2.2234796452512118</v>
      </c>
      <c r="I49" t="s">
        <v>13</v>
      </c>
    </row>
    <row r="50" spans="1:14" x14ac:dyDescent="0.25">
      <c r="A50">
        <v>49</v>
      </c>
      <c r="B50">
        <v>1</v>
      </c>
      <c r="C50">
        <v>7</v>
      </c>
      <c r="D50" t="s">
        <v>6</v>
      </c>
      <c r="E50" t="s">
        <v>8</v>
      </c>
      <c r="F50" s="1">
        <v>246.11660328668103</v>
      </c>
      <c r="G50" s="2">
        <f t="shared" si="0"/>
        <v>2.3911409126567249</v>
      </c>
      <c r="I50" t="s">
        <v>313</v>
      </c>
      <c r="N50">
        <f>10^2.133</f>
        <v>135.83134465871547</v>
      </c>
    </row>
    <row r="51" spans="1:14" x14ac:dyDescent="0.25">
      <c r="A51">
        <v>50</v>
      </c>
      <c r="B51">
        <v>2</v>
      </c>
      <c r="C51">
        <v>7</v>
      </c>
      <c r="D51" t="s">
        <v>6</v>
      </c>
      <c r="E51" t="s">
        <v>106</v>
      </c>
      <c r="F51" s="1">
        <v>150.6649330381656</v>
      </c>
      <c r="G51" s="2">
        <f t="shared" si="0"/>
        <v>2.178012182903954</v>
      </c>
      <c r="I51" t="s">
        <v>13</v>
      </c>
    </row>
    <row r="52" spans="1:14" x14ac:dyDescent="0.25">
      <c r="A52">
        <v>51</v>
      </c>
      <c r="B52">
        <v>3</v>
      </c>
      <c r="C52">
        <v>7</v>
      </c>
      <c r="D52" t="s">
        <v>6</v>
      </c>
      <c r="E52" t="s">
        <v>8</v>
      </c>
      <c r="F52" s="1">
        <v>104.7844704377755</v>
      </c>
      <c r="G52" s="2">
        <f t="shared" si="0"/>
        <v>2.0202969228869039</v>
      </c>
      <c r="I52" t="s">
        <v>13</v>
      </c>
    </row>
    <row r="53" spans="1:14" x14ac:dyDescent="0.25">
      <c r="A53">
        <v>52</v>
      </c>
      <c r="B53">
        <v>4</v>
      </c>
      <c r="C53">
        <v>7</v>
      </c>
      <c r="D53" t="s">
        <v>6</v>
      </c>
      <c r="E53" t="s">
        <v>106</v>
      </c>
      <c r="F53" s="1">
        <v>136.57978884442727</v>
      </c>
      <c r="G53" s="2">
        <f t="shared" si="0"/>
        <v>2.1353864369534001</v>
      </c>
      <c r="I53" t="s">
        <v>55</v>
      </c>
    </row>
    <row r="54" spans="1:14" x14ac:dyDescent="0.25">
      <c r="A54">
        <v>53</v>
      </c>
      <c r="B54">
        <v>5</v>
      </c>
      <c r="C54">
        <v>7</v>
      </c>
      <c r="D54" t="s">
        <v>6</v>
      </c>
      <c r="E54" t="s">
        <v>8</v>
      </c>
      <c r="F54" s="1">
        <v>145.33919242794019</v>
      </c>
      <c r="G54" s="2">
        <f t="shared" si="0"/>
        <v>2.1623827427220843</v>
      </c>
      <c r="I54" t="s">
        <v>13</v>
      </c>
    </row>
    <row r="55" spans="1:14" x14ac:dyDescent="0.25">
      <c r="A55">
        <v>54</v>
      </c>
      <c r="B55">
        <v>6</v>
      </c>
      <c r="C55">
        <v>7</v>
      </c>
      <c r="D55" t="s">
        <v>6</v>
      </c>
      <c r="E55" t="s">
        <v>106</v>
      </c>
      <c r="F55" s="1">
        <v>89.556214809125137</v>
      </c>
      <c r="G55" s="2">
        <f t="shared" si="0"/>
        <v>1.9520957293660173</v>
      </c>
      <c r="I55" t="s">
        <v>13</v>
      </c>
    </row>
    <row r="56" spans="1:14" x14ac:dyDescent="0.25">
      <c r="A56">
        <v>55</v>
      </c>
      <c r="B56">
        <v>7</v>
      </c>
      <c r="C56">
        <v>7</v>
      </c>
      <c r="D56" t="s">
        <v>6</v>
      </c>
      <c r="E56" t="s">
        <v>8</v>
      </c>
      <c r="F56" s="1">
        <v>114.83676571454559</v>
      </c>
      <c r="G56" s="2">
        <f t="shared" si="0"/>
        <v>2.0600809524407544</v>
      </c>
      <c r="J56" t="s">
        <v>3</v>
      </c>
      <c r="K56" t="s">
        <v>8</v>
      </c>
      <c r="L56" t="s">
        <v>106</v>
      </c>
    </row>
    <row r="57" spans="1:14" x14ac:dyDescent="0.25">
      <c r="A57">
        <v>56</v>
      </c>
      <c r="B57">
        <v>8</v>
      </c>
      <c r="C57">
        <v>7</v>
      </c>
      <c r="D57" t="s">
        <v>6</v>
      </c>
      <c r="E57" t="s">
        <v>106</v>
      </c>
      <c r="F57" s="1">
        <v>166.20264417930468</v>
      </c>
      <c r="G57" s="2">
        <f t="shared" si="0"/>
        <v>2.2206379288545084</v>
      </c>
      <c r="K57">
        <v>2.121</v>
      </c>
      <c r="L57">
        <v>2.1440000000000001</v>
      </c>
    </row>
    <row r="58" spans="1:14" x14ac:dyDescent="0.25">
      <c r="A58">
        <v>57</v>
      </c>
      <c r="B58">
        <v>8</v>
      </c>
      <c r="C58">
        <v>8</v>
      </c>
      <c r="D58" t="s">
        <v>7</v>
      </c>
      <c r="E58" t="s">
        <v>106</v>
      </c>
      <c r="F58" s="1">
        <v>133.05143759074443</v>
      </c>
      <c r="G58" s="2">
        <f t="shared" si="0"/>
        <v>2.1240195713665857</v>
      </c>
      <c r="I58" t="s">
        <v>13</v>
      </c>
    </row>
    <row r="59" spans="1:14" x14ac:dyDescent="0.25">
      <c r="A59">
        <v>58</v>
      </c>
      <c r="B59">
        <v>7</v>
      </c>
      <c r="C59">
        <v>8</v>
      </c>
      <c r="D59" t="s">
        <v>7</v>
      </c>
      <c r="E59" t="s">
        <v>8</v>
      </c>
      <c r="F59" s="1">
        <v>288.91025950990922</v>
      </c>
      <c r="G59" s="2">
        <f t="shared" si="0"/>
        <v>2.460762964375963</v>
      </c>
      <c r="I59" t="s">
        <v>13</v>
      </c>
    </row>
    <row r="60" spans="1:14" x14ac:dyDescent="0.25">
      <c r="A60">
        <v>59</v>
      </c>
      <c r="B60">
        <v>6</v>
      </c>
      <c r="C60">
        <v>8</v>
      </c>
      <c r="D60" t="s">
        <v>7</v>
      </c>
      <c r="E60" t="s">
        <v>106</v>
      </c>
      <c r="F60" s="1">
        <v>173.99226576714878</v>
      </c>
      <c r="G60" s="2">
        <f t="shared" si="0"/>
        <v>2.2405299436314334</v>
      </c>
      <c r="I60" t="s">
        <v>314</v>
      </c>
    </row>
    <row r="61" spans="1:14" x14ac:dyDescent="0.25">
      <c r="A61">
        <v>60</v>
      </c>
      <c r="B61">
        <v>5</v>
      </c>
      <c r="C61">
        <v>8</v>
      </c>
      <c r="D61" t="s">
        <v>7</v>
      </c>
      <c r="E61" t="s">
        <v>8</v>
      </c>
      <c r="F61" s="1">
        <v>106.51265587487009</v>
      </c>
      <c r="G61" s="2">
        <f t="shared" si="0"/>
        <v>2.0274012138786626</v>
      </c>
      <c r="I61" t="s">
        <v>13</v>
      </c>
    </row>
    <row r="62" spans="1:14" x14ac:dyDescent="0.25">
      <c r="A62">
        <v>61</v>
      </c>
      <c r="B62">
        <v>4</v>
      </c>
      <c r="C62">
        <v>8</v>
      </c>
      <c r="D62" t="s">
        <v>7</v>
      </c>
      <c r="E62" t="s">
        <v>106</v>
      </c>
      <c r="F62" s="1">
        <v>94.67827109318884</v>
      </c>
      <c r="G62" s="2">
        <f t="shared" si="0"/>
        <v>1.9762503187379978</v>
      </c>
      <c r="I62" t="s">
        <v>13</v>
      </c>
    </row>
    <row r="63" spans="1:14" x14ac:dyDescent="0.25">
      <c r="A63">
        <v>62</v>
      </c>
      <c r="B63">
        <v>3</v>
      </c>
      <c r="C63">
        <v>8</v>
      </c>
      <c r="D63" t="s">
        <v>7</v>
      </c>
      <c r="E63" t="s">
        <v>8</v>
      </c>
      <c r="F63" s="1">
        <v>130.46512123575582</v>
      </c>
      <c r="G63" s="2">
        <f t="shared" si="0"/>
        <v>2.1154944221764747</v>
      </c>
      <c r="I63" t="s">
        <v>57</v>
      </c>
    </row>
    <row r="64" spans="1:14" x14ac:dyDescent="0.25">
      <c r="A64">
        <v>63</v>
      </c>
      <c r="B64">
        <v>2</v>
      </c>
      <c r="C64">
        <v>8</v>
      </c>
      <c r="D64" t="s">
        <v>7</v>
      </c>
      <c r="E64" t="s">
        <v>106</v>
      </c>
      <c r="F64" s="1">
        <v>168.94378499986027</v>
      </c>
      <c r="G64" s="2">
        <f t="shared" si="0"/>
        <v>2.2277422198462671</v>
      </c>
      <c r="I64" t="s">
        <v>13</v>
      </c>
    </row>
    <row r="65" spans="1:16" x14ac:dyDescent="0.25">
      <c r="A65">
        <v>64</v>
      </c>
      <c r="B65">
        <v>1</v>
      </c>
      <c r="C65">
        <v>8</v>
      </c>
      <c r="D65" t="s">
        <v>7</v>
      </c>
      <c r="E65" t="s">
        <v>8</v>
      </c>
      <c r="F65" s="1">
        <v>183.34272199354561</v>
      </c>
      <c r="G65" s="2">
        <f t="shared" si="0"/>
        <v>2.2632636748050623</v>
      </c>
      <c r="I65" t="s">
        <v>13</v>
      </c>
    </row>
    <row r="66" spans="1:16" x14ac:dyDescent="0.25">
      <c r="J66" t="s">
        <v>4</v>
      </c>
      <c r="K66" t="s">
        <v>6</v>
      </c>
      <c r="L66" t="s">
        <v>7</v>
      </c>
    </row>
    <row r="67" spans="1:16" x14ac:dyDescent="0.25">
      <c r="K67">
        <v>2.1309999999999998</v>
      </c>
      <c r="L67">
        <v>2.1339999999999999</v>
      </c>
    </row>
    <row r="68" spans="1:16" x14ac:dyDescent="0.25">
      <c r="I68" t="s">
        <v>13</v>
      </c>
    </row>
    <row r="69" spans="1:16" x14ac:dyDescent="0.25">
      <c r="I69" t="s">
        <v>13</v>
      </c>
    </row>
    <row r="70" spans="1:16" x14ac:dyDescent="0.25">
      <c r="I70" t="s">
        <v>315</v>
      </c>
    </row>
    <row r="71" spans="1:16" x14ac:dyDescent="0.25">
      <c r="I71" t="s">
        <v>13</v>
      </c>
    </row>
    <row r="72" spans="1:16" x14ac:dyDescent="0.25">
      <c r="I72" t="s">
        <v>13</v>
      </c>
    </row>
    <row r="73" spans="1:16" x14ac:dyDescent="0.25">
      <c r="I73" t="s">
        <v>59</v>
      </c>
    </row>
    <row r="74" spans="1:16" x14ac:dyDescent="0.25">
      <c r="I74" t="s">
        <v>13</v>
      </c>
    </row>
    <row r="75" spans="1:16" x14ac:dyDescent="0.25">
      <c r="I75" t="s">
        <v>13</v>
      </c>
    </row>
    <row r="76" spans="1:16" x14ac:dyDescent="0.25">
      <c r="J76" t="s">
        <v>4</v>
      </c>
      <c r="K76" t="s">
        <v>6</v>
      </c>
      <c r="L76" t="s">
        <v>7</v>
      </c>
    </row>
    <row r="77" spans="1:16" x14ac:dyDescent="0.25">
      <c r="J77" t="s">
        <v>3</v>
      </c>
      <c r="K77" t="s">
        <v>13</v>
      </c>
      <c r="O77" t="s">
        <v>6</v>
      </c>
      <c r="P77" t="s">
        <v>7</v>
      </c>
    </row>
    <row r="78" spans="1:16" x14ac:dyDescent="0.25">
      <c r="J78" t="s">
        <v>8</v>
      </c>
      <c r="K78">
        <v>2.1469999999999998</v>
      </c>
      <c r="L78">
        <v>2.0939999999999999</v>
      </c>
      <c r="N78" t="s">
        <v>8</v>
      </c>
      <c r="O78" s="1">
        <f>10^K78</f>
        <v>140.28137045619576</v>
      </c>
      <c r="P78" s="1">
        <f>10^L78</f>
        <v>124.16523075924107</v>
      </c>
    </row>
    <row r="79" spans="1:16" x14ac:dyDescent="0.25">
      <c r="J79" t="s">
        <v>106</v>
      </c>
      <c r="K79">
        <v>2.1160000000000001</v>
      </c>
      <c r="L79">
        <v>2.173</v>
      </c>
      <c r="N79" t="s">
        <v>9</v>
      </c>
      <c r="O79" s="1">
        <f>10^K79</f>
        <v>130.61708881318427</v>
      </c>
      <c r="P79" s="1">
        <f>10^L79</f>
        <v>148.93610777109166</v>
      </c>
    </row>
    <row r="80" spans="1:16" x14ac:dyDescent="0.25">
      <c r="I80" t="s">
        <v>13</v>
      </c>
    </row>
    <row r="81" spans="9:16" x14ac:dyDescent="0.25">
      <c r="I81" t="s">
        <v>13</v>
      </c>
    </row>
    <row r="82" spans="9:16" x14ac:dyDescent="0.25">
      <c r="I82" t="s">
        <v>60</v>
      </c>
    </row>
    <row r="83" spans="9:16" x14ac:dyDescent="0.25">
      <c r="I83" t="s">
        <v>13</v>
      </c>
    </row>
    <row r="84" spans="9:16" x14ac:dyDescent="0.25">
      <c r="I84" t="s">
        <v>61</v>
      </c>
      <c r="J84">
        <v>5.1159999999999997E-2</v>
      </c>
    </row>
    <row r="85" spans="9:16" x14ac:dyDescent="0.25">
      <c r="I85" t="s">
        <v>62</v>
      </c>
      <c r="J85">
        <v>5.3519999999999998E-2</v>
      </c>
    </row>
    <row r="86" spans="9:16" x14ac:dyDescent="0.25">
      <c r="I86" t="s">
        <v>63</v>
      </c>
      <c r="J86">
        <v>4.657E-2</v>
      </c>
      <c r="O86" s="1"/>
      <c r="P86" s="1"/>
    </row>
    <row r="87" spans="9:16" x14ac:dyDescent="0.25">
      <c r="I87" t="s">
        <v>13</v>
      </c>
      <c r="O87" s="1"/>
      <c r="P87" s="1"/>
    </row>
    <row r="88" spans="9:16" x14ac:dyDescent="0.25">
      <c r="I88" t="s">
        <v>316</v>
      </c>
    </row>
    <row r="89" spans="9:16" x14ac:dyDescent="0.25">
      <c r="I89" t="s">
        <v>13</v>
      </c>
    </row>
    <row r="90" spans="9:16" x14ac:dyDescent="0.25">
      <c r="I90" t="s">
        <v>65</v>
      </c>
    </row>
    <row r="91" spans="9:16" x14ac:dyDescent="0.25">
      <c r="I91" t="s">
        <v>13</v>
      </c>
    </row>
    <row r="92" spans="9:16" x14ac:dyDescent="0.25">
      <c r="J92" t="s">
        <v>3</v>
      </c>
      <c r="K92" t="s">
        <v>4</v>
      </c>
    </row>
    <row r="93" spans="9:16" x14ac:dyDescent="0.25">
      <c r="J93" t="s">
        <v>13</v>
      </c>
    </row>
    <row r="94" spans="9:16" x14ac:dyDescent="0.25">
      <c r="I94" t="s">
        <v>61</v>
      </c>
      <c r="J94">
        <v>4.657E-2</v>
      </c>
      <c r="K94">
        <v>5.3519999999999998E-2</v>
      </c>
    </row>
    <row r="95" spans="9:16" x14ac:dyDescent="0.25">
      <c r="J95" t="s">
        <v>13</v>
      </c>
    </row>
    <row r="96" spans="9:16" x14ac:dyDescent="0.25">
      <c r="I96" t="s">
        <v>62</v>
      </c>
      <c r="J96">
        <v>4.657E-2</v>
      </c>
      <c r="K96">
        <v>5.3519999999999998E-2</v>
      </c>
    </row>
    <row r="97" spans="9:13" x14ac:dyDescent="0.25">
      <c r="J97" t="s">
        <v>13</v>
      </c>
    </row>
    <row r="98" spans="9:13" x14ac:dyDescent="0.25">
      <c r="I98" t="s">
        <v>63</v>
      </c>
      <c r="J98">
        <v>4.657E-2</v>
      </c>
      <c r="K98">
        <v>5.3519999999999998E-2</v>
      </c>
    </row>
    <row r="99" spans="9:13" x14ac:dyDescent="0.25">
      <c r="J99" t="s">
        <v>13</v>
      </c>
    </row>
    <row r="100" spans="9:13" x14ac:dyDescent="0.25">
      <c r="I100" t="s">
        <v>13</v>
      </c>
    </row>
    <row r="101" spans="9:13" x14ac:dyDescent="0.25">
      <c r="I101" t="s">
        <v>317</v>
      </c>
    </row>
    <row r="102" spans="9:13" x14ac:dyDescent="0.25">
      <c r="I102" t="s">
        <v>13</v>
      </c>
    </row>
    <row r="103" spans="9:13" x14ac:dyDescent="0.25">
      <c r="I103" t="s">
        <v>68</v>
      </c>
    </row>
    <row r="104" spans="9:13" x14ac:dyDescent="0.25">
      <c r="I104" t="s">
        <v>13</v>
      </c>
    </row>
    <row r="105" spans="9:13" x14ac:dyDescent="0.25">
      <c r="I105" t="s">
        <v>13</v>
      </c>
    </row>
    <row r="106" spans="9:13" x14ac:dyDescent="0.25">
      <c r="I106" t="s">
        <v>3</v>
      </c>
    </row>
    <row r="107" spans="9:13" x14ac:dyDescent="0.25">
      <c r="I107" t="s">
        <v>13</v>
      </c>
    </row>
    <row r="108" spans="9:13" x14ac:dyDescent="0.25">
      <c r="I108" t="s">
        <v>13</v>
      </c>
    </row>
    <row r="109" spans="9:13" x14ac:dyDescent="0.25">
      <c r="K109" t="s">
        <v>13</v>
      </c>
      <c r="L109" t="s">
        <v>13</v>
      </c>
      <c r="M109" t="s">
        <v>13</v>
      </c>
    </row>
    <row r="110" spans="9:13" x14ac:dyDescent="0.25">
      <c r="J110" t="s">
        <v>302</v>
      </c>
      <c r="K110">
        <v>1</v>
      </c>
      <c r="L110" t="s">
        <v>70</v>
      </c>
    </row>
    <row r="111" spans="9:13" x14ac:dyDescent="0.25">
      <c r="J111" t="s">
        <v>303</v>
      </c>
      <c r="K111">
        <v>2</v>
      </c>
      <c r="L111">
        <v>9.1509999999999994E-2</v>
      </c>
      <c r="M111" t="s">
        <v>70</v>
      </c>
    </row>
    <row r="112" spans="9:13" x14ac:dyDescent="0.25">
      <c r="K112" t="s">
        <v>13</v>
      </c>
      <c r="L112">
        <v>1</v>
      </c>
      <c r="M112">
        <v>2</v>
      </c>
    </row>
    <row r="113" spans="9:15" x14ac:dyDescent="0.25">
      <c r="I113" t="s">
        <v>13</v>
      </c>
    </row>
    <row r="114" spans="9:15" x14ac:dyDescent="0.25">
      <c r="I114" t="s">
        <v>13</v>
      </c>
    </row>
    <row r="115" spans="9:15" x14ac:dyDescent="0.25">
      <c r="I115" t="s">
        <v>4</v>
      </c>
    </row>
    <row r="116" spans="9:15" x14ac:dyDescent="0.25">
      <c r="I116" t="s">
        <v>13</v>
      </c>
    </row>
    <row r="117" spans="9:15" x14ac:dyDescent="0.25">
      <c r="I117" t="s">
        <v>13</v>
      </c>
    </row>
    <row r="118" spans="9:15" x14ac:dyDescent="0.25">
      <c r="K118" t="s">
        <v>13</v>
      </c>
      <c r="L118" t="s">
        <v>13</v>
      </c>
      <c r="M118" t="s">
        <v>13</v>
      </c>
    </row>
    <row r="119" spans="9:15" x14ac:dyDescent="0.25">
      <c r="J119" t="s">
        <v>72</v>
      </c>
      <c r="K119">
        <v>1</v>
      </c>
      <c r="L119" t="s">
        <v>70</v>
      </c>
    </row>
    <row r="120" spans="9:15" x14ac:dyDescent="0.25">
      <c r="J120" t="s">
        <v>73</v>
      </c>
      <c r="K120">
        <v>2</v>
      </c>
      <c r="L120">
        <v>6.9989999999999997E-2</v>
      </c>
      <c r="M120" t="s">
        <v>70</v>
      </c>
    </row>
    <row r="121" spans="9:15" x14ac:dyDescent="0.25">
      <c r="K121" t="s">
        <v>13</v>
      </c>
      <c r="L121">
        <v>1</v>
      </c>
      <c r="M121">
        <v>2</v>
      </c>
    </row>
    <row r="122" spans="9:15" x14ac:dyDescent="0.25">
      <c r="I122" t="s">
        <v>13</v>
      </c>
    </row>
    <row r="123" spans="9:15" x14ac:dyDescent="0.25">
      <c r="I123" t="s">
        <v>13</v>
      </c>
    </row>
    <row r="124" spans="9:15" x14ac:dyDescent="0.25">
      <c r="I124" t="s">
        <v>52</v>
      </c>
    </row>
    <row r="125" spans="9:15" x14ac:dyDescent="0.25">
      <c r="I125" t="s">
        <v>13</v>
      </c>
    </row>
    <row r="126" spans="9:15" x14ac:dyDescent="0.25">
      <c r="I126" t="s">
        <v>318</v>
      </c>
    </row>
    <row r="127" spans="9:15" x14ac:dyDescent="0.25">
      <c r="I127" t="s">
        <v>13</v>
      </c>
    </row>
    <row r="128" spans="9:15" x14ac:dyDescent="0.25">
      <c r="K128" t="s">
        <v>13</v>
      </c>
      <c r="L128" t="s">
        <v>13</v>
      </c>
      <c r="M128" t="s">
        <v>13</v>
      </c>
      <c r="N128" t="s">
        <v>13</v>
      </c>
      <c r="O128" t="s">
        <v>13</v>
      </c>
    </row>
    <row r="129" spans="10:15" x14ac:dyDescent="0.25">
      <c r="J129" t="s">
        <v>298</v>
      </c>
      <c r="K129">
        <v>1</v>
      </c>
      <c r="L129" t="s">
        <v>70</v>
      </c>
    </row>
    <row r="130" spans="10:15" x14ac:dyDescent="0.25">
      <c r="J130" t="s">
        <v>299</v>
      </c>
      <c r="K130">
        <v>2</v>
      </c>
      <c r="L130">
        <v>0.1012</v>
      </c>
      <c r="M130" t="s">
        <v>70</v>
      </c>
    </row>
    <row r="131" spans="10:15" x14ac:dyDescent="0.25">
      <c r="J131" t="s">
        <v>300</v>
      </c>
      <c r="K131">
        <v>3</v>
      </c>
      <c r="L131">
        <v>0.1164</v>
      </c>
      <c r="M131">
        <v>0.11600000000000001</v>
      </c>
      <c r="N131" t="s">
        <v>70</v>
      </c>
    </row>
    <row r="132" spans="10:15" x14ac:dyDescent="0.25">
      <c r="J132" t="s">
        <v>301</v>
      </c>
      <c r="K132">
        <v>4</v>
      </c>
      <c r="L132">
        <v>0.11600000000000001</v>
      </c>
      <c r="M132">
        <v>0.1164</v>
      </c>
      <c r="N132">
        <v>0.1012</v>
      </c>
      <c r="O132" t="s">
        <v>70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8"/>
  <sheetViews>
    <sheetView tabSelected="1" topLeftCell="Q20" workbookViewId="0">
      <selection activeCell="M52" sqref="M52"/>
    </sheetView>
  </sheetViews>
  <sheetFormatPr defaultRowHeight="15" x14ac:dyDescent="0.25"/>
  <sheetData>
    <row r="1" spans="1:31" x14ac:dyDescent="0.25">
      <c r="A1" t="s">
        <v>222</v>
      </c>
      <c r="B1" t="s">
        <v>104</v>
      </c>
      <c r="C1" t="s">
        <v>103</v>
      </c>
      <c r="D1" t="s">
        <v>4</v>
      </c>
      <c r="E1" t="s">
        <v>3</v>
      </c>
      <c r="F1" s="7" t="s">
        <v>10</v>
      </c>
      <c r="G1" t="s">
        <v>11</v>
      </c>
      <c r="I1" t="s">
        <v>12</v>
      </c>
      <c r="Z1" t="s">
        <v>22</v>
      </c>
    </row>
    <row r="2" spans="1:31" x14ac:dyDescent="0.25">
      <c r="A2">
        <v>1</v>
      </c>
      <c r="B2">
        <v>1</v>
      </c>
      <c r="C2">
        <v>1</v>
      </c>
      <c r="D2" t="s">
        <v>6</v>
      </c>
      <c r="E2" t="s">
        <v>8</v>
      </c>
      <c r="F2" s="1">
        <v>273.9193877236965</v>
      </c>
      <c r="G2" s="2">
        <f>LOG10(F2)</f>
        <v>2.4376227722445871</v>
      </c>
      <c r="I2" t="s">
        <v>13</v>
      </c>
      <c r="Z2" t="s">
        <v>13</v>
      </c>
    </row>
    <row r="3" spans="1:31" x14ac:dyDescent="0.25">
      <c r="A3">
        <v>2</v>
      </c>
      <c r="B3">
        <v>2</v>
      </c>
      <c r="C3">
        <v>1</v>
      </c>
      <c r="D3" t="s">
        <v>6</v>
      </c>
      <c r="E3" t="s">
        <v>106</v>
      </c>
      <c r="F3" s="1">
        <v>12.516722569966628</v>
      </c>
      <c r="G3" s="2">
        <f t="shared" ref="G3:G65" si="0">LOG10(F3)</f>
        <v>1.0974906263095108</v>
      </c>
      <c r="I3" t="s">
        <v>14</v>
      </c>
      <c r="J3" t="s">
        <v>11</v>
      </c>
      <c r="Z3" t="s">
        <v>23</v>
      </c>
    </row>
    <row r="4" spans="1:31" x14ac:dyDescent="0.25">
      <c r="A4">
        <v>3</v>
      </c>
      <c r="B4">
        <v>3</v>
      </c>
      <c r="C4">
        <v>1</v>
      </c>
      <c r="D4" t="s">
        <v>6</v>
      </c>
      <c r="E4" t="s">
        <v>8</v>
      </c>
      <c r="F4" s="1">
        <v>46.222808087404708</v>
      </c>
      <c r="G4" s="2">
        <f t="shared" si="0"/>
        <v>1.6648563258211455</v>
      </c>
      <c r="I4" t="s">
        <v>15</v>
      </c>
      <c r="J4" t="s">
        <v>91</v>
      </c>
      <c r="Z4" t="s">
        <v>13</v>
      </c>
    </row>
    <row r="5" spans="1:31" x14ac:dyDescent="0.25">
      <c r="A5">
        <v>4</v>
      </c>
      <c r="B5">
        <v>4</v>
      </c>
      <c r="C5">
        <v>1</v>
      </c>
      <c r="D5" t="s">
        <v>6</v>
      </c>
      <c r="E5" t="s">
        <v>106</v>
      </c>
      <c r="F5" s="1">
        <v>47.935403041447202</v>
      </c>
      <c r="G5" s="2">
        <f t="shared" si="0"/>
        <v>1.6806563832758998</v>
      </c>
      <c r="I5" t="s">
        <v>17</v>
      </c>
      <c r="J5" t="s">
        <v>101</v>
      </c>
      <c r="Z5" t="s">
        <v>24</v>
      </c>
      <c r="AA5" t="s">
        <v>25</v>
      </c>
      <c r="AB5" t="s">
        <v>26</v>
      </c>
      <c r="AC5" t="s">
        <v>27</v>
      </c>
      <c r="AD5" t="s">
        <v>28</v>
      </c>
    </row>
    <row r="6" spans="1:31" x14ac:dyDescent="0.25">
      <c r="A6">
        <v>5</v>
      </c>
      <c r="B6">
        <v>5</v>
      </c>
      <c r="C6">
        <v>1</v>
      </c>
      <c r="D6" t="s">
        <v>6</v>
      </c>
      <c r="E6" t="s">
        <v>8</v>
      </c>
      <c r="F6" s="1">
        <v>54.7155964331428</v>
      </c>
      <c r="G6" s="2">
        <f t="shared" si="0"/>
        <v>1.7381111376568248</v>
      </c>
      <c r="I6" t="s">
        <v>19</v>
      </c>
      <c r="J6">
        <v>64</v>
      </c>
      <c r="Z6" t="s">
        <v>101</v>
      </c>
      <c r="AA6" t="s">
        <v>103</v>
      </c>
      <c r="AB6" t="s">
        <v>29</v>
      </c>
      <c r="AC6">
        <v>1</v>
      </c>
      <c r="AD6">
        <v>8</v>
      </c>
    </row>
    <row r="7" spans="1:31" x14ac:dyDescent="0.25">
      <c r="A7">
        <v>6</v>
      </c>
      <c r="B7">
        <v>6</v>
      </c>
      <c r="C7">
        <v>1</v>
      </c>
      <c r="D7" t="s">
        <v>6</v>
      </c>
      <c r="E7" t="s">
        <v>106</v>
      </c>
      <c r="F7" s="1">
        <v>92.26934070863517</v>
      </c>
      <c r="G7" s="2">
        <f t="shared" si="0"/>
        <v>1.9650574174614788</v>
      </c>
      <c r="I7" t="s">
        <v>13</v>
      </c>
      <c r="AA7" t="s">
        <v>104</v>
      </c>
      <c r="AB7" t="s">
        <v>30</v>
      </c>
      <c r="AC7">
        <v>2</v>
      </c>
      <c r="AD7">
        <v>8</v>
      </c>
    </row>
    <row r="8" spans="1:31" x14ac:dyDescent="0.25">
      <c r="A8">
        <v>7</v>
      </c>
      <c r="B8">
        <v>7</v>
      </c>
      <c r="C8">
        <v>1</v>
      </c>
      <c r="D8" t="s">
        <v>6</v>
      </c>
      <c r="E8" t="s">
        <v>8</v>
      </c>
      <c r="F8" s="1">
        <v>38.919311170664194</v>
      </c>
      <c r="G8" s="2">
        <f t="shared" si="0"/>
        <v>1.5901651451259429</v>
      </c>
      <c r="I8" t="s">
        <v>102</v>
      </c>
      <c r="Z8" t="s">
        <v>13</v>
      </c>
    </row>
    <row r="9" spans="1:31" x14ac:dyDescent="0.25">
      <c r="A9">
        <v>8</v>
      </c>
      <c r="B9">
        <v>8</v>
      </c>
      <c r="C9">
        <v>1</v>
      </c>
      <c r="D9" t="s">
        <v>6</v>
      </c>
      <c r="E9" t="s">
        <v>106</v>
      </c>
      <c r="F9" s="1">
        <v>58.457268013607226</v>
      </c>
      <c r="G9" s="2">
        <f t="shared" si="0"/>
        <v>1.7668385148472872</v>
      </c>
      <c r="I9" t="s">
        <v>13</v>
      </c>
      <c r="Z9" t="s">
        <v>13</v>
      </c>
    </row>
    <row r="10" spans="1:31" x14ac:dyDescent="0.25">
      <c r="A10">
        <v>9</v>
      </c>
      <c r="B10">
        <v>8</v>
      </c>
      <c r="C10">
        <v>2</v>
      </c>
      <c r="D10" t="s">
        <v>7</v>
      </c>
      <c r="E10" t="s">
        <v>106</v>
      </c>
      <c r="F10" s="1">
        <v>58.264248063907587</v>
      </c>
      <c r="G10" s="2">
        <f t="shared" si="0"/>
        <v>1.7654021459877642</v>
      </c>
      <c r="I10" t="s">
        <v>21</v>
      </c>
      <c r="Z10" t="s">
        <v>31</v>
      </c>
    </row>
    <row r="11" spans="1:31" x14ac:dyDescent="0.25">
      <c r="A11">
        <v>10</v>
      </c>
      <c r="B11">
        <v>7</v>
      </c>
      <c r="C11">
        <v>2</v>
      </c>
      <c r="D11" t="s">
        <v>7</v>
      </c>
      <c r="E11" t="s">
        <v>8</v>
      </c>
      <c r="F11" s="1">
        <v>32.661610512554162</v>
      </c>
      <c r="G11" s="2">
        <f t="shared" si="0"/>
        <v>1.5140375955712173</v>
      </c>
      <c r="I11" t="s">
        <v>13</v>
      </c>
      <c r="Z11" t="s">
        <v>13</v>
      </c>
    </row>
    <row r="12" spans="1:31" x14ac:dyDescent="0.25">
      <c r="A12">
        <v>11</v>
      </c>
      <c r="B12">
        <v>6</v>
      </c>
      <c r="C12">
        <v>2</v>
      </c>
      <c r="D12" t="s">
        <v>7</v>
      </c>
      <c r="E12" t="s">
        <v>106</v>
      </c>
      <c r="F12" s="1">
        <v>24.013490487310374</v>
      </c>
      <c r="G12" s="2">
        <f t="shared" si="0"/>
        <v>1.3804552916355668</v>
      </c>
      <c r="I12" t="s">
        <v>13</v>
      </c>
      <c r="Z12" t="s">
        <v>24</v>
      </c>
      <c r="AA12" t="s">
        <v>25</v>
      </c>
      <c r="AB12" t="s">
        <v>32</v>
      </c>
      <c r="AC12" t="s">
        <v>33</v>
      </c>
      <c r="AD12" t="s">
        <v>34</v>
      </c>
      <c r="AE12" t="s">
        <v>35</v>
      </c>
    </row>
    <row r="13" spans="1:31" x14ac:dyDescent="0.25">
      <c r="A13">
        <v>12</v>
      </c>
      <c r="B13">
        <v>5</v>
      </c>
      <c r="C13">
        <v>2</v>
      </c>
      <c r="D13" t="s">
        <v>7</v>
      </c>
      <c r="E13" t="s">
        <v>8</v>
      </c>
      <c r="F13" s="1">
        <v>52.760764546618255</v>
      </c>
      <c r="G13" s="2">
        <f t="shared" si="0"/>
        <v>1.7223110802020702</v>
      </c>
      <c r="I13" t="s">
        <v>22</v>
      </c>
      <c r="Z13" t="s">
        <v>101</v>
      </c>
      <c r="AA13" t="s">
        <v>36</v>
      </c>
      <c r="AB13">
        <v>7049</v>
      </c>
      <c r="AC13">
        <v>1892</v>
      </c>
    </row>
    <row r="14" spans="1:31" x14ac:dyDescent="0.25">
      <c r="A14">
        <v>13</v>
      </c>
      <c r="B14">
        <v>4</v>
      </c>
      <c r="C14">
        <v>2</v>
      </c>
      <c r="D14" t="s">
        <v>7</v>
      </c>
      <c r="E14" t="s">
        <v>106</v>
      </c>
      <c r="F14" s="1">
        <v>12.558188430097694</v>
      </c>
      <c r="G14" s="2">
        <f t="shared" si="0"/>
        <v>1.0989269951690339</v>
      </c>
      <c r="I14" t="s">
        <v>13</v>
      </c>
    </row>
    <row r="15" spans="1:31" x14ac:dyDescent="0.25">
      <c r="A15">
        <v>14</v>
      </c>
      <c r="B15">
        <v>3</v>
      </c>
      <c r="C15">
        <v>2</v>
      </c>
      <c r="D15" t="s">
        <v>7</v>
      </c>
      <c r="E15" t="s">
        <v>8</v>
      </c>
      <c r="F15" s="1">
        <v>78.724826504942442</v>
      </c>
      <c r="G15" s="2">
        <f t="shared" si="0"/>
        <v>1.8961117122043687</v>
      </c>
      <c r="I15" t="s">
        <v>23</v>
      </c>
      <c r="AA15" t="s">
        <v>103</v>
      </c>
      <c r="AB15" t="s">
        <v>37</v>
      </c>
      <c r="AC15" t="s">
        <v>38</v>
      </c>
      <c r="AD15">
        <v>0.1545</v>
      </c>
      <c r="AE15">
        <v>0.14530000000000001</v>
      </c>
    </row>
    <row r="16" spans="1:31" x14ac:dyDescent="0.25">
      <c r="A16">
        <v>15</v>
      </c>
      <c r="B16">
        <v>2</v>
      </c>
      <c r="C16">
        <v>2</v>
      </c>
      <c r="D16" t="s">
        <v>7</v>
      </c>
      <c r="E16" t="s">
        <v>106</v>
      </c>
      <c r="F16" s="1">
        <v>104.9725634734022</v>
      </c>
      <c r="G16" s="2">
        <f t="shared" si="0"/>
        <v>2.0210758029828808</v>
      </c>
      <c r="I16" t="s">
        <v>13</v>
      </c>
      <c r="AA16" t="s">
        <v>104</v>
      </c>
      <c r="AB16" t="s">
        <v>319</v>
      </c>
      <c r="AC16" t="s">
        <v>38</v>
      </c>
      <c r="AD16">
        <v>0.22889999999999999</v>
      </c>
      <c r="AE16">
        <v>0.1351</v>
      </c>
    </row>
    <row r="17" spans="1:31" x14ac:dyDescent="0.25">
      <c r="A17">
        <v>16</v>
      </c>
      <c r="B17">
        <v>1</v>
      </c>
      <c r="C17">
        <v>2</v>
      </c>
      <c r="D17" t="s">
        <v>7</v>
      </c>
      <c r="E17" t="s">
        <v>8</v>
      </c>
      <c r="F17" s="1">
        <v>20.353394418403457</v>
      </c>
      <c r="G17" s="2">
        <f t="shared" si="0"/>
        <v>1.3086368486594107</v>
      </c>
      <c r="I17" t="s">
        <v>24</v>
      </c>
      <c r="J17" t="s">
        <v>25</v>
      </c>
      <c r="K17" t="s">
        <v>26</v>
      </c>
      <c r="L17" t="s">
        <v>27</v>
      </c>
      <c r="M17" t="s">
        <v>28</v>
      </c>
      <c r="AA17" t="s">
        <v>13</v>
      </c>
      <c r="AB17" t="s">
        <v>13</v>
      </c>
      <c r="AC17" t="s">
        <v>320</v>
      </c>
      <c r="AD17">
        <v>0.42220000000000002</v>
      </c>
      <c r="AE17">
        <v>0.1366</v>
      </c>
    </row>
    <row r="18" spans="1:31" x14ac:dyDescent="0.25">
      <c r="A18">
        <v>17</v>
      </c>
      <c r="B18">
        <v>1</v>
      </c>
      <c r="C18">
        <v>3</v>
      </c>
      <c r="D18" t="s">
        <v>7</v>
      </c>
      <c r="E18" t="s">
        <v>8</v>
      </c>
      <c r="F18" s="1">
        <v>30.470097893980064</v>
      </c>
      <c r="G18" s="2">
        <f t="shared" si="0"/>
        <v>1.4838738495212314</v>
      </c>
      <c r="I18" t="s">
        <v>101</v>
      </c>
      <c r="J18" t="s">
        <v>103</v>
      </c>
      <c r="K18" t="s">
        <v>29</v>
      </c>
      <c r="L18">
        <v>1</v>
      </c>
      <c r="M18">
        <v>8</v>
      </c>
      <c r="Z18" t="s">
        <v>13</v>
      </c>
    </row>
    <row r="19" spans="1:31" x14ac:dyDescent="0.25">
      <c r="A19">
        <v>18</v>
      </c>
      <c r="B19">
        <v>2</v>
      </c>
      <c r="C19">
        <v>3</v>
      </c>
      <c r="D19" t="s">
        <v>7</v>
      </c>
      <c r="E19" t="s">
        <v>106</v>
      </c>
      <c r="F19" s="1">
        <v>17.480903731240684</v>
      </c>
      <c r="G19" s="2">
        <f t="shared" si="0"/>
        <v>1.2425638811213466</v>
      </c>
      <c r="J19" t="s">
        <v>104</v>
      </c>
      <c r="K19" t="s">
        <v>30</v>
      </c>
      <c r="L19">
        <v>2</v>
      </c>
      <c r="M19">
        <v>8</v>
      </c>
      <c r="Z19" t="s">
        <v>13</v>
      </c>
    </row>
    <row r="20" spans="1:31" x14ac:dyDescent="0.25">
      <c r="A20">
        <v>19</v>
      </c>
      <c r="B20">
        <v>3</v>
      </c>
      <c r="C20">
        <v>3</v>
      </c>
      <c r="D20" t="s">
        <v>7</v>
      </c>
      <c r="E20" t="s">
        <v>8</v>
      </c>
      <c r="F20" s="1">
        <v>31.183756569101497</v>
      </c>
      <c r="G20" s="2">
        <f t="shared" si="0"/>
        <v>1.4939284315378936</v>
      </c>
      <c r="I20" t="s">
        <v>13</v>
      </c>
      <c r="Z20" t="s">
        <v>43</v>
      </c>
    </row>
    <row r="21" spans="1:31" x14ac:dyDescent="0.25">
      <c r="A21">
        <v>20</v>
      </c>
      <c r="B21">
        <v>4</v>
      </c>
      <c r="C21">
        <v>3</v>
      </c>
      <c r="D21" t="s">
        <v>7</v>
      </c>
      <c r="E21" t="s">
        <v>106</v>
      </c>
      <c r="F21" s="1">
        <v>12.809884333910594</v>
      </c>
      <c r="G21" s="2">
        <f t="shared" si="0"/>
        <v>1.1075452083261725</v>
      </c>
      <c r="I21" t="s">
        <v>13</v>
      </c>
      <c r="Z21" t="s">
        <v>13</v>
      </c>
    </row>
    <row r="22" spans="1:31" x14ac:dyDescent="0.25">
      <c r="A22">
        <v>21</v>
      </c>
      <c r="B22">
        <v>5</v>
      </c>
      <c r="C22">
        <v>3</v>
      </c>
      <c r="D22" t="s">
        <v>7</v>
      </c>
      <c r="E22" t="s">
        <v>8</v>
      </c>
      <c r="F22" s="1">
        <v>25.740622037791756</v>
      </c>
      <c r="G22" s="2">
        <f t="shared" si="0"/>
        <v>1.4106190376855523</v>
      </c>
      <c r="I22" t="s">
        <v>31</v>
      </c>
      <c r="Z22" t="s">
        <v>44</v>
      </c>
    </row>
    <row r="23" spans="1:31" x14ac:dyDescent="0.25">
      <c r="A23">
        <v>22</v>
      </c>
      <c r="B23">
        <v>6</v>
      </c>
      <c r="C23">
        <v>3</v>
      </c>
      <c r="D23" t="s">
        <v>7</v>
      </c>
      <c r="E23" t="s">
        <v>106</v>
      </c>
      <c r="F23" s="1">
        <v>16.040514374171725</v>
      </c>
      <c r="G23" s="2">
        <f t="shared" si="0"/>
        <v>1.2052182907737452</v>
      </c>
      <c r="I23" t="s">
        <v>13</v>
      </c>
      <c r="Z23" t="s">
        <v>13</v>
      </c>
    </row>
    <row r="24" spans="1:31" x14ac:dyDescent="0.25">
      <c r="A24">
        <v>23</v>
      </c>
      <c r="B24">
        <v>7</v>
      </c>
      <c r="C24">
        <v>3</v>
      </c>
      <c r="D24" t="s">
        <v>7</v>
      </c>
      <c r="E24" t="s">
        <v>8</v>
      </c>
      <c r="F24" s="1">
        <v>139.50941734349311</v>
      </c>
      <c r="G24" s="2">
        <f t="shared" si="0"/>
        <v>2.1446035249018696</v>
      </c>
      <c r="I24" t="s">
        <v>24</v>
      </c>
      <c r="J24" t="s">
        <v>25</v>
      </c>
      <c r="K24" t="s">
        <v>32</v>
      </c>
      <c r="L24" t="s">
        <v>33</v>
      </c>
      <c r="M24" t="s">
        <v>34</v>
      </c>
      <c r="N24" t="s">
        <v>35</v>
      </c>
      <c r="Z24" t="s">
        <v>45</v>
      </c>
      <c r="AA24" t="s">
        <v>46</v>
      </c>
      <c r="AB24" t="s">
        <v>47</v>
      </c>
      <c r="AC24" t="s">
        <v>48</v>
      </c>
      <c r="AD24" t="s">
        <v>49</v>
      </c>
      <c r="AE24" t="s">
        <v>50</v>
      </c>
    </row>
    <row r="25" spans="1:31" x14ac:dyDescent="0.25">
      <c r="A25">
        <v>24</v>
      </c>
      <c r="B25">
        <v>8</v>
      </c>
      <c r="C25">
        <v>3</v>
      </c>
      <c r="D25" t="s">
        <v>7</v>
      </c>
      <c r="E25" t="s">
        <v>106</v>
      </c>
      <c r="F25" s="1">
        <v>189.75176701256402</v>
      </c>
      <c r="G25" s="2">
        <f t="shared" si="0"/>
        <v>2.2781858288375201</v>
      </c>
      <c r="I25" t="s">
        <v>101</v>
      </c>
      <c r="J25" t="s">
        <v>36</v>
      </c>
      <c r="K25">
        <v>0.14499999999999999</v>
      </c>
      <c r="L25">
        <v>4.4200000000000003E-2</v>
      </c>
      <c r="Z25" t="s">
        <v>3</v>
      </c>
      <c r="AA25">
        <v>0.01</v>
      </c>
      <c r="AB25">
        <v>1</v>
      </c>
      <c r="AC25">
        <v>0.01</v>
      </c>
      <c r="AD25">
        <v>5.3</v>
      </c>
      <c r="AE25">
        <v>0.94299999999999995</v>
      </c>
    </row>
    <row r="26" spans="1:31" x14ac:dyDescent="0.25">
      <c r="A26">
        <v>25</v>
      </c>
      <c r="B26">
        <v>8</v>
      </c>
      <c r="C26">
        <v>4</v>
      </c>
      <c r="D26" t="s">
        <v>6</v>
      </c>
      <c r="E26" t="s">
        <v>106</v>
      </c>
      <c r="F26" s="1">
        <v>166.23829442649449</v>
      </c>
      <c r="G26" s="2">
        <f t="shared" si="0"/>
        <v>2.2207310744565949</v>
      </c>
      <c r="Z26" t="s">
        <v>4</v>
      </c>
      <c r="AA26">
        <v>1.1299999999999999</v>
      </c>
      <c r="AB26">
        <v>1</v>
      </c>
      <c r="AC26">
        <v>1.1299999999999999</v>
      </c>
      <c r="AD26">
        <v>5.3</v>
      </c>
      <c r="AE26">
        <v>0.33300000000000002</v>
      </c>
    </row>
    <row r="27" spans="1:31" x14ac:dyDescent="0.25">
      <c r="A27">
        <v>26</v>
      </c>
      <c r="B27">
        <v>7</v>
      </c>
      <c r="C27">
        <v>4</v>
      </c>
      <c r="D27" t="s">
        <v>6</v>
      </c>
      <c r="E27" t="s">
        <v>8</v>
      </c>
      <c r="F27" s="1">
        <v>205.42754755486175</v>
      </c>
      <c r="G27" s="2">
        <f t="shared" si="0"/>
        <v>2.312658681466075</v>
      </c>
      <c r="J27" t="s">
        <v>103</v>
      </c>
      <c r="K27" t="s">
        <v>37</v>
      </c>
      <c r="L27" t="s">
        <v>38</v>
      </c>
      <c r="M27">
        <v>7.2590000000000002E-2</v>
      </c>
      <c r="N27">
        <v>0.14657999999999999</v>
      </c>
      <c r="Z27" t="s">
        <v>52</v>
      </c>
      <c r="AA27">
        <v>0.13</v>
      </c>
      <c r="AB27">
        <v>1</v>
      </c>
      <c r="AC27">
        <v>0.13</v>
      </c>
      <c r="AD27">
        <v>9.4</v>
      </c>
      <c r="AE27">
        <v>0.72499999999999998</v>
      </c>
    </row>
    <row r="28" spans="1:31" x14ac:dyDescent="0.25">
      <c r="A28">
        <v>27</v>
      </c>
      <c r="B28">
        <v>6</v>
      </c>
      <c r="C28">
        <v>4</v>
      </c>
      <c r="D28" t="s">
        <v>6</v>
      </c>
      <c r="E28" t="s">
        <v>106</v>
      </c>
      <c r="F28" s="1">
        <v>123.03297008318074</v>
      </c>
      <c r="G28" s="2">
        <f t="shared" si="0"/>
        <v>2.0900215082399907</v>
      </c>
      <c r="J28" t="s">
        <v>104</v>
      </c>
      <c r="K28" t="s">
        <v>319</v>
      </c>
      <c r="L28" t="s">
        <v>38</v>
      </c>
      <c r="M28">
        <v>0.28639999999999999</v>
      </c>
      <c r="N28">
        <v>0.1429</v>
      </c>
      <c r="Z28" t="s">
        <v>13</v>
      </c>
    </row>
    <row r="29" spans="1:31" x14ac:dyDescent="0.25">
      <c r="A29">
        <v>28</v>
      </c>
      <c r="B29">
        <v>5</v>
      </c>
      <c r="C29">
        <v>4</v>
      </c>
      <c r="D29" t="s">
        <v>6</v>
      </c>
      <c r="E29" t="s">
        <v>8</v>
      </c>
      <c r="F29" s="1">
        <v>130.57984468608129</v>
      </c>
      <c r="G29" s="2">
        <f t="shared" si="0"/>
        <v>2.1158761477114068</v>
      </c>
      <c r="J29" t="s">
        <v>13</v>
      </c>
      <c r="K29" t="s">
        <v>13</v>
      </c>
      <c r="L29" t="s">
        <v>320</v>
      </c>
      <c r="M29">
        <v>0.44180000000000003</v>
      </c>
      <c r="N29">
        <v>0.1578</v>
      </c>
      <c r="Z29" t="s">
        <v>53</v>
      </c>
    </row>
    <row r="30" spans="1:31" x14ac:dyDescent="0.25">
      <c r="A30">
        <v>29</v>
      </c>
      <c r="B30">
        <v>4</v>
      </c>
      <c r="C30">
        <v>4</v>
      </c>
      <c r="D30" t="s">
        <v>6</v>
      </c>
      <c r="E30" t="s">
        <v>106</v>
      </c>
      <c r="F30" s="1">
        <v>98.253589583183739</v>
      </c>
      <c r="G30" s="2">
        <f t="shared" si="0"/>
        <v>1.992348425792418</v>
      </c>
      <c r="I30" t="s">
        <v>13</v>
      </c>
      <c r="Z30" t="s">
        <v>13</v>
      </c>
    </row>
    <row r="31" spans="1:31" x14ac:dyDescent="0.25">
      <c r="A31">
        <v>30</v>
      </c>
      <c r="B31">
        <v>3</v>
      </c>
      <c r="C31">
        <v>4</v>
      </c>
      <c r="D31" t="s">
        <v>6</v>
      </c>
      <c r="E31" t="s">
        <v>8</v>
      </c>
      <c r="F31" s="1">
        <v>263.26089045955342</v>
      </c>
      <c r="G31" s="2">
        <f t="shared" si="0"/>
        <v>2.4203863459303094</v>
      </c>
      <c r="I31" t="s">
        <v>13</v>
      </c>
      <c r="Z31" t="s">
        <v>45</v>
      </c>
      <c r="AA31" t="s">
        <v>46</v>
      </c>
      <c r="AB31" t="s">
        <v>47</v>
      </c>
      <c r="AC31" t="s">
        <v>48</v>
      </c>
      <c r="AD31" t="s">
        <v>49</v>
      </c>
      <c r="AE31" t="s">
        <v>50</v>
      </c>
    </row>
    <row r="32" spans="1:31" x14ac:dyDescent="0.25">
      <c r="A32">
        <v>31</v>
      </c>
      <c r="B32">
        <v>2</v>
      </c>
      <c r="C32">
        <v>4</v>
      </c>
      <c r="D32" t="s">
        <v>6</v>
      </c>
      <c r="E32" t="s">
        <v>106</v>
      </c>
      <c r="F32" s="1">
        <v>99.562066277365943</v>
      </c>
      <c r="G32" s="2">
        <f t="shared" si="0"/>
        <v>1.9980939012305106</v>
      </c>
      <c r="I32" t="s">
        <v>43</v>
      </c>
      <c r="Z32" t="s">
        <v>52</v>
      </c>
      <c r="AA32">
        <v>0.13</v>
      </c>
      <c r="AB32">
        <v>1</v>
      </c>
      <c r="AC32">
        <v>0.13</v>
      </c>
      <c r="AD32">
        <v>9.4</v>
      </c>
      <c r="AE32">
        <v>0.72499999999999998</v>
      </c>
    </row>
    <row r="33" spans="1:29" x14ac:dyDescent="0.25">
      <c r="A33">
        <v>32</v>
      </c>
      <c r="B33">
        <v>1</v>
      </c>
      <c r="C33">
        <v>4</v>
      </c>
      <c r="D33" t="s">
        <v>6</v>
      </c>
      <c r="E33" t="s">
        <v>8</v>
      </c>
      <c r="F33" s="1">
        <v>98.905664135427813</v>
      </c>
      <c r="G33" s="2">
        <f t="shared" si="0"/>
        <v>1.9952211635114643</v>
      </c>
      <c r="I33" t="s">
        <v>13</v>
      </c>
      <c r="Z33" t="s">
        <v>13</v>
      </c>
    </row>
    <row r="34" spans="1:29" x14ac:dyDescent="0.25">
      <c r="A34">
        <v>33</v>
      </c>
      <c r="B34">
        <v>1</v>
      </c>
      <c r="C34">
        <v>5</v>
      </c>
      <c r="D34" t="s">
        <v>6</v>
      </c>
      <c r="E34" t="s">
        <v>8</v>
      </c>
      <c r="F34" s="1">
        <v>91.056707359218109</v>
      </c>
      <c r="G34" s="2">
        <f t="shared" si="0"/>
        <v>1.9593119420233862</v>
      </c>
      <c r="I34" t="s">
        <v>44</v>
      </c>
      <c r="Z34" t="s">
        <v>54</v>
      </c>
    </row>
    <row r="35" spans="1:29" x14ac:dyDescent="0.25">
      <c r="A35">
        <v>34</v>
      </c>
      <c r="B35">
        <v>2</v>
      </c>
      <c r="C35">
        <v>5</v>
      </c>
      <c r="D35" t="s">
        <v>6</v>
      </c>
      <c r="E35" t="s">
        <v>106</v>
      </c>
      <c r="F35" s="1">
        <v>185.40918582456462</v>
      </c>
      <c r="G35" s="2">
        <f t="shared" si="0"/>
        <v>2.2681312468208579</v>
      </c>
      <c r="I35" t="s">
        <v>13</v>
      </c>
      <c r="Z35" t="s">
        <v>13</v>
      </c>
    </row>
    <row r="36" spans="1:29" x14ac:dyDescent="0.25">
      <c r="A36">
        <v>35</v>
      </c>
      <c r="B36">
        <v>3</v>
      </c>
      <c r="C36">
        <v>5</v>
      </c>
      <c r="D36" t="s">
        <v>6</v>
      </c>
      <c r="E36" t="s">
        <v>8</v>
      </c>
      <c r="F36" s="1">
        <v>115.15800460389738</v>
      </c>
      <c r="G36" s="2">
        <f t="shared" si="0"/>
        <v>2.0612941310495279</v>
      </c>
      <c r="I36" t="s">
        <v>45</v>
      </c>
      <c r="J36" t="s">
        <v>46</v>
      </c>
      <c r="K36" t="s">
        <v>47</v>
      </c>
      <c r="L36" t="s">
        <v>48</v>
      </c>
      <c r="M36" t="s">
        <v>49</v>
      </c>
      <c r="N36" s="11" t="s">
        <v>50</v>
      </c>
      <c r="Z36" t="s">
        <v>13</v>
      </c>
    </row>
    <row r="37" spans="1:29" x14ac:dyDescent="0.25">
      <c r="A37">
        <v>36</v>
      </c>
      <c r="B37">
        <v>4</v>
      </c>
      <c r="C37">
        <v>5</v>
      </c>
      <c r="D37" t="s">
        <v>6</v>
      </c>
      <c r="E37" t="s">
        <v>106</v>
      </c>
      <c r="F37" s="1">
        <v>173.54170886352463</v>
      </c>
      <c r="G37" s="2">
        <f t="shared" si="0"/>
        <v>2.2394038696303955</v>
      </c>
      <c r="I37" t="s">
        <v>3</v>
      </c>
      <c r="J37">
        <v>0.19</v>
      </c>
      <c r="K37">
        <v>1</v>
      </c>
      <c r="L37">
        <v>0.19</v>
      </c>
      <c r="M37">
        <v>5.2</v>
      </c>
      <c r="N37" s="11">
        <v>0.67600000000000005</v>
      </c>
      <c r="Z37" t="s">
        <v>92</v>
      </c>
    </row>
    <row r="38" spans="1:29" x14ac:dyDescent="0.25">
      <c r="A38">
        <v>37</v>
      </c>
      <c r="B38">
        <v>5</v>
      </c>
      <c r="C38">
        <v>5</v>
      </c>
      <c r="D38" t="s">
        <v>6</v>
      </c>
      <c r="E38" t="s">
        <v>8</v>
      </c>
      <c r="F38" s="1">
        <v>88.386232495400662</v>
      </c>
      <c r="G38" s="2">
        <f t="shared" si="0"/>
        <v>1.9463846222876779</v>
      </c>
      <c r="I38" t="s">
        <v>4</v>
      </c>
      <c r="J38">
        <v>0.76</v>
      </c>
      <c r="K38">
        <v>1</v>
      </c>
      <c r="L38">
        <v>0.76</v>
      </c>
      <c r="M38">
        <v>5.4</v>
      </c>
      <c r="N38" s="11">
        <v>0.42099999999999999</v>
      </c>
      <c r="Z38" t="s">
        <v>13</v>
      </c>
    </row>
    <row r="39" spans="1:29" x14ac:dyDescent="0.25">
      <c r="A39">
        <v>38</v>
      </c>
      <c r="B39">
        <v>6</v>
      </c>
      <c r="C39">
        <v>5</v>
      </c>
      <c r="D39" t="s">
        <v>6</v>
      </c>
      <c r="E39" t="s">
        <v>106</v>
      </c>
      <c r="F39" s="1">
        <v>243.9775479287479</v>
      </c>
      <c r="G39" s="2">
        <f t="shared" si="0"/>
        <v>2.3873498621612774</v>
      </c>
      <c r="I39" t="s">
        <v>52</v>
      </c>
      <c r="J39">
        <v>0.08</v>
      </c>
      <c r="K39">
        <v>1</v>
      </c>
      <c r="L39">
        <v>0.08</v>
      </c>
      <c r="M39">
        <v>7.1</v>
      </c>
      <c r="N39" s="11">
        <v>0.79200000000000004</v>
      </c>
      <c r="Z39" t="s">
        <v>321</v>
      </c>
    </row>
    <row r="40" spans="1:29" x14ac:dyDescent="0.25">
      <c r="A40">
        <v>39</v>
      </c>
      <c r="B40">
        <v>7</v>
      </c>
      <c r="C40">
        <v>5</v>
      </c>
      <c r="D40" t="s">
        <v>6</v>
      </c>
      <c r="E40" t="s">
        <v>8</v>
      </c>
      <c r="F40" s="1">
        <v>175.85282322056523</v>
      </c>
      <c r="G40" s="2">
        <f t="shared" si="0"/>
        <v>2.2451493450684881</v>
      </c>
      <c r="I40" t="s">
        <v>13</v>
      </c>
      <c r="N40" s="11"/>
      <c r="Z40" t="s">
        <v>13</v>
      </c>
    </row>
    <row r="41" spans="1:29" x14ac:dyDescent="0.25">
      <c r="A41">
        <v>40</v>
      </c>
      <c r="B41">
        <v>8</v>
      </c>
      <c r="C41">
        <v>5</v>
      </c>
      <c r="D41" t="s">
        <v>6</v>
      </c>
      <c r="E41" t="s">
        <v>106</v>
      </c>
      <c r="F41" s="1">
        <v>330.74691133363814</v>
      </c>
      <c r="G41" s="2">
        <f t="shared" si="0"/>
        <v>2.519495797237405</v>
      </c>
      <c r="I41" t="s">
        <v>53</v>
      </c>
      <c r="Z41" t="s">
        <v>13</v>
      </c>
    </row>
    <row r="42" spans="1:29" x14ac:dyDescent="0.25">
      <c r="A42">
        <v>41</v>
      </c>
      <c r="B42">
        <v>8</v>
      </c>
      <c r="C42">
        <v>6</v>
      </c>
      <c r="D42" t="s">
        <v>7</v>
      </c>
      <c r="E42" t="s">
        <v>106</v>
      </c>
      <c r="F42" s="1">
        <v>179.37733119597283</v>
      </c>
      <c r="G42" s="2">
        <f t="shared" si="0"/>
        <v>2.2537675582256269</v>
      </c>
      <c r="I42" t="s">
        <v>13</v>
      </c>
      <c r="Z42" t="s">
        <v>55</v>
      </c>
    </row>
    <row r="43" spans="1:29" x14ac:dyDescent="0.25">
      <c r="A43">
        <v>42</v>
      </c>
      <c r="B43">
        <v>7</v>
      </c>
      <c r="C43">
        <v>6</v>
      </c>
      <c r="D43" t="s">
        <v>7</v>
      </c>
      <c r="E43" t="s">
        <v>8</v>
      </c>
      <c r="F43" s="1">
        <v>192.91574441900096</v>
      </c>
      <c r="G43" s="2">
        <f t="shared" si="0"/>
        <v>2.2853676731351356</v>
      </c>
      <c r="I43" t="s">
        <v>45</v>
      </c>
      <c r="J43" t="s">
        <v>46</v>
      </c>
      <c r="K43" t="s">
        <v>47</v>
      </c>
      <c r="L43" t="s">
        <v>48</v>
      </c>
      <c r="M43" t="s">
        <v>49</v>
      </c>
      <c r="N43" t="s">
        <v>50</v>
      </c>
      <c r="Z43" t="s">
        <v>13</v>
      </c>
    </row>
    <row r="44" spans="1:29" x14ac:dyDescent="0.25">
      <c r="A44">
        <v>43</v>
      </c>
      <c r="B44">
        <v>6</v>
      </c>
      <c r="C44">
        <v>6</v>
      </c>
      <c r="D44" t="s">
        <v>7</v>
      </c>
      <c r="E44" t="s">
        <v>106</v>
      </c>
      <c r="F44" s="1">
        <v>142.77695216713371</v>
      </c>
      <c r="G44" s="2">
        <f t="shared" si="0"/>
        <v>2.1546581069185313</v>
      </c>
      <c r="I44" t="s">
        <v>52</v>
      </c>
      <c r="J44">
        <v>0.08</v>
      </c>
      <c r="K44">
        <v>1</v>
      </c>
      <c r="L44">
        <v>0.08</v>
      </c>
      <c r="M44">
        <v>7.1</v>
      </c>
      <c r="N44">
        <v>0.79200000000000004</v>
      </c>
      <c r="Z44" t="s">
        <v>13</v>
      </c>
    </row>
    <row r="45" spans="1:29" x14ac:dyDescent="0.25">
      <c r="A45">
        <v>44</v>
      </c>
      <c r="B45">
        <v>5</v>
      </c>
      <c r="C45">
        <v>6</v>
      </c>
      <c r="D45" t="s">
        <v>7</v>
      </c>
      <c r="E45" t="s">
        <v>8</v>
      </c>
      <c r="F45" s="1">
        <v>297.5308436697967</v>
      </c>
      <c r="G45" s="2">
        <f t="shared" si="0"/>
        <v>2.473531993732665</v>
      </c>
      <c r="I45" t="s">
        <v>13</v>
      </c>
      <c r="AA45" t="s">
        <v>3</v>
      </c>
      <c r="AB45" t="s">
        <v>8</v>
      </c>
      <c r="AC45" t="s">
        <v>106</v>
      </c>
    </row>
    <row r="46" spans="1:29" x14ac:dyDescent="0.25">
      <c r="A46">
        <v>45</v>
      </c>
      <c r="B46">
        <v>4</v>
      </c>
      <c r="C46">
        <v>6</v>
      </c>
      <c r="D46" t="s">
        <v>7</v>
      </c>
      <c r="E46" t="s">
        <v>106</v>
      </c>
      <c r="F46" s="1">
        <v>131.88191790658789</v>
      </c>
      <c r="G46" s="2">
        <f t="shared" si="0"/>
        <v>2.1201852542899764</v>
      </c>
      <c r="I46" t="s">
        <v>54</v>
      </c>
      <c r="AB46">
        <v>134.9</v>
      </c>
      <c r="AC46">
        <v>136.6</v>
      </c>
    </row>
    <row r="47" spans="1:29" x14ac:dyDescent="0.25">
      <c r="A47">
        <v>46</v>
      </c>
      <c r="B47">
        <v>3</v>
      </c>
      <c r="C47">
        <v>6</v>
      </c>
      <c r="D47" t="s">
        <v>7</v>
      </c>
      <c r="E47" t="s">
        <v>8</v>
      </c>
      <c r="F47" s="1">
        <v>163.51184921470477</v>
      </c>
      <c r="G47" s="2">
        <f t="shared" si="0"/>
        <v>2.2135492301589794</v>
      </c>
      <c r="I47" t="s">
        <v>13</v>
      </c>
      <c r="Z47" t="s">
        <v>13</v>
      </c>
    </row>
    <row r="48" spans="1:29" x14ac:dyDescent="0.25">
      <c r="A48">
        <v>47</v>
      </c>
      <c r="B48">
        <v>2</v>
      </c>
      <c r="C48">
        <v>6</v>
      </c>
      <c r="D48" t="s">
        <v>7</v>
      </c>
      <c r="E48" t="s">
        <v>106</v>
      </c>
      <c r="F48" s="1">
        <v>231.40245406339935</v>
      </c>
      <c r="G48" s="2">
        <f t="shared" si="0"/>
        <v>2.3643679604089076</v>
      </c>
      <c r="I48" t="s">
        <v>13</v>
      </c>
      <c r="Z48" t="s">
        <v>13</v>
      </c>
    </row>
    <row r="49" spans="1:29" x14ac:dyDescent="0.25">
      <c r="A49">
        <v>48</v>
      </c>
      <c r="B49">
        <v>1</v>
      </c>
      <c r="C49">
        <v>6</v>
      </c>
      <c r="D49" t="s">
        <v>7</v>
      </c>
      <c r="E49" t="s">
        <v>8</v>
      </c>
      <c r="F49" s="1">
        <v>117.85519019487245</v>
      </c>
      <c r="G49" s="2">
        <f t="shared" si="0"/>
        <v>2.0713487130661901</v>
      </c>
      <c r="I49" t="s">
        <v>92</v>
      </c>
      <c r="Z49" t="s">
        <v>322</v>
      </c>
    </row>
    <row r="50" spans="1:29" x14ac:dyDescent="0.25">
      <c r="A50">
        <v>49</v>
      </c>
      <c r="B50">
        <v>1</v>
      </c>
      <c r="C50">
        <v>7</v>
      </c>
      <c r="D50" t="s">
        <v>6</v>
      </c>
      <c r="E50" t="s">
        <v>8</v>
      </c>
      <c r="F50" s="1">
        <v>93.498123111568049</v>
      </c>
      <c r="G50" s="2">
        <f t="shared" si="0"/>
        <v>1.9708028928995711</v>
      </c>
      <c r="I50" t="s">
        <v>13</v>
      </c>
      <c r="Z50" t="s">
        <v>13</v>
      </c>
    </row>
    <row r="51" spans="1:29" x14ac:dyDescent="0.25">
      <c r="A51">
        <v>50</v>
      </c>
      <c r="B51">
        <v>2</v>
      </c>
      <c r="C51">
        <v>7</v>
      </c>
      <c r="D51" t="s">
        <v>6</v>
      </c>
      <c r="E51" t="s">
        <v>106</v>
      </c>
      <c r="F51" s="1">
        <v>150.53587409636344</v>
      </c>
      <c r="G51" s="2">
        <f t="shared" si="0"/>
        <v>2.1776400086709011</v>
      </c>
      <c r="I51" t="s">
        <v>323</v>
      </c>
      <c r="M51">
        <f>10^2.016</f>
        <v>103.75284158180128</v>
      </c>
      <c r="Z51" t="s">
        <v>13</v>
      </c>
    </row>
    <row r="52" spans="1:29" x14ac:dyDescent="0.25">
      <c r="A52">
        <v>51</v>
      </c>
      <c r="B52">
        <v>3</v>
      </c>
      <c r="C52">
        <v>7</v>
      </c>
      <c r="D52" t="s">
        <v>6</v>
      </c>
      <c r="E52" t="s">
        <v>8</v>
      </c>
      <c r="F52" s="1">
        <v>143.72451263337328</v>
      </c>
      <c r="G52" s="2">
        <f t="shared" si="0"/>
        <v>2.1575308446375776</v>
      </c>
      <c r="I52" t="s">
        <v>13</v>
      </c>
      <c r="Z52" t="s">
        <v>57</v>
      </c>
    </row>
    <row r="53" spans="1:29" x14ac:dyDescent="0.25">
      <c r="A53">
        <v>52</v>
      </c>
      <c r="B53">
        <v>4</v>
      </c>
      <c r="C53">
        <v>7</v>
      </c>
      <c r="D53" t="s">
        <v>6</v>
      </c>
      <c r="E53" t="s">
        <v>106</v>
      </c>
      <c r="F53" s="1">
        <v>308.55461835214339</v>
      </c>
      <c r="G53" s="2">
        <f t="shared" si="0"/>
        <v>2.4893320511874193</v>
      </c>
      <c r="I53" t="s">
        <v>13</v>
      </c>
      <c r="Z53" t="s">
        <v>13</v>
      </c>
    </row>
    <row r="54" spans="1:29" x14ac:dyDescent="0.25">
      <c r="A54">
        <v>53</v>
      </c>
      <c r="B54">
        <v>5</v>
      </c>
      <c r="C54">
        <v>7</v>
      </c>
      <c r="D54" t="s">
        <v>6</v>
      </c>
      <c r="E54" t="s">
        <v>8</v>
      </c>
      <c r="F54" s="1">
        <v>270.3194510377441</v>
      </c>
      <c r="G54" s="2">
        <f t="shared" si="0"/>
        <v>2.4318772968064946</v>
      </c>
      <c r="I54" t="s">
        <v>55</v>
      </c>
      <c r="Z54" t="s">
        <v>13</v>
      </c>
    </row>
    <row r="55" spans="1:29" x14ac:dyDescent="0.25">
      <c r="A55">
        <v>54</v>
      </c>
      <c r="B55">
        <v>6</v>
      </c>
      <c r="C55">
        <v>7</v>
      </c>
      <c r="D55" t="s">
        <v>6</v>
      </c>
      <c r="E55" t="s">
        <v>106</v>
      </c>
      <c r="F55" s="1">
        <v>173.54170886352463</v>
      </c>
      <c r="G55" s="2">
        <f t="shared" si="0"/>
        <v>2.2394038696303955</v>
      </c>
      <c r="I55" t="s">
        <v>13</v>
      </c>
      <c r="AA55" t="s">
        <v>4</v>
      </c>
      <c r="AB55" t="s">
        <v>6</v>
      </c>
      <c r="AC55" t="s">
        <v>7</v>
      </c>
    </row>
    <row r="56" spans="1:29" x14ac:dyDescent="0.25">
      <c r="A56">
        <v>55</v>
      </c>
      <c r="B56">
        <v>7</v>
      </c>
      <c r="C56">
        <v>7</v>
      </c>
      <c r="D56" t="s">
        <v>6</v>
      </c>
      <c r="E56" t="s">
        <v>8</v>
      </c>
      <c r="F56" s="1">
        <v>246.41036313331941</v>
      </c>
      <c r="G56" s="2">
        <f t="shared" si="0"/>
        <v>2.3916589687398471</v>
      </c>
      <c r="I56" t="s">
        <v>13</v>
      </c>
      <c r="AB56">
        <v>154.4</v>
      </c>
      <c r="AC56">
        <v>117.2</v>
      </c>
    </row>
    <row r="57" spans="1:29" x14ac:dyDescent="0.25">
      <c r="A57">
        <v>56</v>
      </c>
      <c r="B57">
        <v>8</v>
      </c>
      <c r="C57">
        <v>7</v>
      </c>
      <c r="D57" t="s">
        <v>6</v>
      </c>
      <c r="E57" t="s">
        <v>106</v>
      </c>
      <c r="F57" s="1">
        <v>298.5165148212763</v>
      </c>
      <c r="G57" s="2">
        <f t="shared" si="0"/>
        <v>2.4749683625921883</v>
      </c>
      <c r="J57" t="s">
        <v>3</v>
      </c>
      <c r="K57" t="s">
        <v>8</v>
      </c>
      <c r="L57" t="s">
        <v>106</v>
      </c>
      <c r="Z57" t="s">
        <v>13</v>
      </c>
    </row>
    <row r="58" spans="1:29" x14ac:dyDescent="0.25">
      <c r="A58">
        <v>57</v>
      </c>
      <c r="B58">
        <v>8</v>
      </c>
      <c r="C58">
        <v>8</v>
      </c>
      <c r="D58" t="s">
        <v>7</v>
      </c>
      <c r="E58" t="s">
        <v>106</v>
      </c>
      <c r="F58" s="1">
        <v>156.6305363130362</v>
      </c>
      <c r="G58" s="2">
        <f t="shared" si="0"/>
        <v>2.1948764349851788</v>
      </c>
      <c r="K58">
        <v>2.0339999999999998</v>
      </c>
      <c r="L58">
        <v>1.9970000000000001</v>
      </c>
      <c r="Z58" t="s">
        <v>13</v>
      </c>
    </row>
    <row r="59" spans="1:29" x14ac:dyDescent="0.25">
      <c r="A59">
        <v>58</v>
      </c>
      <c r="B59">
        <v>7</v>
      </c>
      <c r="C59">
        <v>8</v>
      </c>
      <c r="D59" t="s">
        <v>7</v>
      </c>
      <c r="E59" t="s">
        <v>8</v>
      </c>
      <c r="F59" s="1">
        <v>204.07318552452324</v>
      </c>
      <c r="G59" s="2">
        <f t="shared" si="0"/>
        <v>2.3097859437470287</v>
      </c>
      <c r="I59" t="s">
        <v>13</v>
      </c>
      <c r="Z59" t="s">
        <v>324</v>
      </c>
    </row>
    <row r="60" spans="1:29" x14ac:dyDescent="0.25">
      <c r="A60">
        <v>59</v>
      </c>
      <c r="B60">
        <v>6</v>
      </c>
      <c r="C60">
        <v>8</v>
      </c>
      <c r="D60" t="s">
        <v>7</v>
      </c>
      <c r="E60" t="s">
        <v>106</v>
      </c>
      <c r="F60" s="1">
        <v>104.9725634734022</v>
      </c>
      <c r="G60" s="2">
        <f t="shared" si="0"/>
        <v>2.0210758029828808</v>
      </c>
      <c r="I60" t="s">
        <v>13</v>
      </c>
      <c r="Z60" t="s">
        <v>13</v>
      </c>
    </row>
    <row r="61" spans="1:29" x14ac:dyDescent="0.25">
      <c r="A61">
        <v>60</v>
      </c>
      <c r="B61">
        <v>5</v>
      </c>
      <c r="C61">
        <v>8</v>
      </c>
      <c r="D61" t="s">
        <v>7</v>
      </c>
      <c r="E61" t="s">
        <v>8</v>
      </c>
      <c r="F61" s="1">
        <v>149.54340704651233</v>
      </c>
      <c r="G61" s="2">
        <f t="shared" si="0"/>
        <v>2.1747672709518548</v>
      </c>
      <c r="I61" t="s">
        <v>325</v>
      </c>
      <c r="Z61" t="s">
        <v>13</v>
      </c>
    </row>
    <row r="62" spans="1:29" x14ac:dyDescent="0.25">
      <c r="A62">
        <v>61</v>
      </c>
      <c r="B62">
        <v>4</v>
      </c>
      <c r="C62">
        <v>8</v>
      </c>
      <c r="D62" t="s">
        <v>7</v>
      </c>
      <c r="E62" t="s">
        <v>106</v>
      </c>
      <c r="F62" s="1">
        <v>136.3166619829357</v>
      </c>
      <c r="G62" s="2">
        <f t="shared" si="0"/>
        <v>2.1345489428852074</v>
      </c>
      <c r="I62" t="s">
        <v>13</v>
      </c>
      <c r="Z62" t="s">
        <v>59</v>
      </c>
    </row>
    <row r="63" spans="1:29" x14ac:dyDescent="0.25">
      <c r="A63">
        <v>62</v>
      </c>
      <c r="B63">
        <v>3</v>
      </c>
      <c r="C63">
        <v>8</v>
      </c>
      <c r="D63" t="s">
        <v>7</v>
      </c>
      <c r="E63" t="s">
        <v>8</v>
      </c>
      <c r="F63" s="1">
        <v>144.67836172549789</v>
      </c>
      <c r="G63" s="2">
        <f t="shared" si="0"/>
        <v>2.1604035823566239</v>
      </c>
      <c r="I63" t="s">
        <v>13</v>
      </c>
      <c r="Z63" t="s">
        <v>13</v>
      </c>
    </row>
    <row r="64" spans="1:29" x14ac:dyDescent="0.25">
      <c r="A64">
        <v>63</v>
      </c>
      <c r="B64">
        <v>2</v>
      </c>
      <c r="C64">
        <v>8</v>
      </c>
      <c r="D64" t="s">
        <v>7</v>
      </c>
      <c r="E64" t="s">
        <v>106</v>
      </c>
      <c r="F64" s="1">
        <v>191.01108282013038</v>
      </c>
      <c r="G64" s="2">
        <f t="shared" si="0"/>
        <v>2.2810585665565664</v>
      </c>
      <c r="I64" t="s">
        <v>57</v>
      </c>
      <c r="Z64" t="s">
        <v>13</v>
      </c>
    </row>
    <row r="65" spans="1:29" x14ac:dyDescent="0.25">
      <c r="A65">
        <v>64</v>
      </c>
      <c r="B65">
        <v>1</v>
      </c>
      <c r="C65">
        <v>8</v>
      </c>
      <c r="D65" t="s">
        <v>7</v>
      </c>
      <c r="E65" t="s">
        <v>8</v>
      </c>
      <c r="F65" s="1">
        <v>139.04877144550139</v>
      </c>
      <c r="G65" s="2">
        <f t="shared" si="0"/>
        <v>2.1431671560423462</v>
      </c>
      <c r="I65" t="s">
        <v>13</v>
      </c>
    </row>
    <row r="66" spans="1:29" x14ac:dyDescent="0.25">
      <c r="I66" t="s">
        <v>13</v>
      </c>
      <c r="AB66" t="s">
        <v>6</v>
      </c>
      <c r="AC66" t="s">
        <v>7</v>
      </c>
    </row>
    <row r="67" spans="1:29" x14ac:dyDescent="0.25">
      <c r="J67" t="s">
        <v>4</v>
      </c>
      <c r="K67" t="s">
        <v>6</v>
      </c>
      <c r="L67" t="s">
        <v>7</v>
      </c>
      <c r="AA67" t="s">
        <v>8</v>
      </c>
      <c r="AB67">
        <v>150.19999999999999</v>
      </c>
      <c r="AC67">
        <v>119.7</v>
      </c>
    </row>
    <row r="68" spans="1:29" x14ac:dyDescent="0.25">
      <c r="K68">
        <v>2.0950000000000002</v>
      </c>
      <c r="L68">
        <v>1.9370000000000001</v>
      </c>
      <c r="AA68" t="s">
        <v>9</v>
      </c>
      <c r="AB68">
        <v>158.6</v>
      </c>
      <c r="AC68">
        <v>114.7</v>
      </c>
    </row>
    <row r="69" spans="1:29" x14ac:dyDescent="0.25">
      <c r="I69" t="s">
        <v>13</v>
      </c>
      <c r="Z69" t="s">
        <v>13</v>
      </c>
    </row>
    <row r="70" spans="1:29" x14ac:dyDescent="0.25">
      <c r="I70" t="s">
        <v>13</v>
      </c>
      <c r="Z70" t="s">
        <v>13</v>
      </c>
    </row>
    <row r="71" spans="1:29" x14ac:dyDescent="0.25">
      <c r="I71" t="s">
        <v>326</v>
      </c>
      <c r="Z71" t="s">
        <v>60</v>
      </c>
    </row>
    <row r="72" spans="1:29" x14ac:dyDescent="0.25">
      <c r="I72" t="s">
        <v>13</v>
      </c>
      <c r="Z72" t="s">
        <v>13</v>
      </c>
    </row>
    <row r="73" spans="1:29" x14ac:dyDescent="0.25">
      <c r="I73" t="s">
        <v>13</v>
      </c>
      <c r="Z73" t="s">
        <v>61</v>
      </c>
      <c r="AA73">
        <v>36.78</v>
      </c>
    </row>
    <row r="74" spans="1:29" x14ac:dyDescent="0.25">
      <c r="I74" t="s">
        <v>59</v>
      </c>
      <c r="Z74" t="s">
        <v>62</v>
      </c>
      <c r="AA74">
        <v>41.65</v>
      </c>
    </row>
    <row r="75" spans="1:29" x14ac:dyDescent="0.25">
      <c r="I75" t="s">
        <v>13</v>
      </c>
      <c r="Z75" t="s">
        <v>63</v>
      </c>
      <c r="AA75">
        <v>29.21</v>
      </c>
    </row>
    <row r="76" spans="1:29" x14ac:dyDescent="0.25">
      <c r="I76" t="s">
        <v>13</v>
      </c>
      <c r="Z76" t="s">
        <v>13</v>
      </c>
    </row>
    <row r="77" spans="1:29" x14ac:dyDescent="0.25">
      <c r="J77" t="s">
        <v>4</v>
      </c>
      <c r="K77" t="s">
        <v>6</v>
      </c>
      <c r="L77" t="s">
        <v>7</v>
      </c>
      <c r="Z77" t="s">
        <v>327</v>
      </c>
    </row>
    <row r="78" spans="1:29" x14ac:dyDescent="0.25">
      <c r="J78" t="s">
        <v>3</v>
      </c>
      <c r="K78" t="s">
        <v>13</v>
      </c>
      <c r="O78" t="s">
        <v>6</v>
      </c>
      <c r="P78" t="s">
        <v>7</v>
      </c>
      <c r="Z78" t="s">
        <v>13</v>
      </c>
    </row>
    <row r="79" spans="1:29" x14ac:dyDescent="0.25">
      <c r="J79" t="s">
        <v>8</v>
      </c>
      <c r="K79">
        <v>2.1030000000000002</v>
      </c>
      <c r="L79">
        <v>1.966</v>
      </c>
      <c r="N79" t="s">
        <v>8</v>
      </c>
      <c r="O79" s="1">
        <f>10^K79</f>
        <v>126.76518658578465</v>
      </c>
      <c r="P79" s="1">
        <f>10^L79</f>
        <v>92.469817393822311</v>
      </c>
      <c r="Z79" t="s">
        <v>65</v>
      </c>
    </row>
    <row r="80" spans="1:29" x14ac:dyDescent="0.25">
      <c r="J80" t="s">
        <v>106</v>
      </c>
      <c r="K80">
        <v>2.0859999999999999</v>
      </c>
      <c r="L80">
        <v>1.907</v>
      </c>
      <c r="N80" t="s">
        <v>9</v>
      </c>
      <c r="O80" s="1">
        <f>10^K80</f>
        <v>121.89895989248669</v>
      </c>
      <c r="P80" s="1">
        <f>10^L80</f>
        <v>80.723503024883826</v>
      </c>
      <c r="Z80" t="s">
        <v>13</v>
      </c>
    </row>
    <row r="81" spans="9:28" x14ac:dyDescent="0.25">
      <c r="I81" t="s">
        <v>13</v>
      </c>
      <c r="AA81" t="s">
        <v>3</v>
      </c>
      <c r="AB81" t="s">
        <v>4</v>
      </c>
    </row>
    <row r="82" spans="9:28" x14ac:dyDescent="0.25">
      <c r="I82" t="s">
        <v>13</v>
      </c>
      <c r="AA82" t="s">
        <v>13</v>
      </c>
    </row>
    <row r="83" spans="9:28" x14ac:dyDescent="0.25">
      <c r="I83" t="s">
        <v>60</v>
      </c>
      <c r="Z83" t="s">
        <v>61</v>
      </c>
      <c r="AA83">
        <v>39.49</v>
      </c>
      <c r="AB83">
        <v>29.21</v>
      </c>
    </row>
    <row r="84" spans="9:28" x14ac:dyDescent="0.25">
      <c r="I84" t="s">
        <v>13</v>
      </c>
      <c r="AA84" t="s">
        <v>13</v>
      </c>
    </row>
    <row r="85" spans="9:28" x14ac:dyDescent="0.25">
      <c r="I85" t="s">
        <v>61</v>
      </c>
      <c r="J85">
        <v>0.17100000000000001</v>
      </c>
      <c r="Z85" t="s">
        <v>62</v>
      </c>
      <c r="AA85">
        <v>39.49</v>
      </c>
      <c r="AB85">
        <v>29.21</v>
      </c>
    </row>
    <row r="86" spans="9:28" x14ac:dyDescent="0.25">
      <c r="I86" t="s">
        <v>62</v>
      </c>
      <c r="J86">
        <v>0.20039999999999999</v>
      </c>
      <c r="AA86" t="s">
        <v>13</v>
      </c>
    </row>
    <row r="87" spans="9:28" x14ac:dyDescent="0.25">
      <c r="I87" t="s">
        <v>63</v>
      </c>
      <c r="J87">
        <v>0.1152</v>
      </c>
      <c r="Z87" t="s">
        <v>63</v>
      </c>
      <c r="AA87">
        <v>39.49</v>
      </c>
      <c r="AB87">
        <v>29.21</v>
      </c>
    </row>
    <row r="88" spans="9:28" x14ac:dyDescent="0.25">
      <c r="I88" t="s">
        <v>13</v>
      </c>
    </row>
    <row r="89" spans="9:28" x14ac:dyDescent="0.25">
      <c r="I89" t="s">
        <v>328</v>
      </c>
    </row>
    <row r="90" spans="9:28" x14ac:dyDescent="0.25">
      <c r="I90" t="s">
        <v>13</v>
      </c>
    </row>
    <row r="91" spans="9:28" x14ac:dyDescent="0.25">
      <c r="I91" t="s">
        <v>65</v>
      </c>
    </row>
    <row r="92" spans="9:28" x14ac:dyDescent="0.25">
      <c r="I92" t="s">
        <v>13</v>
      </c>
    </row>
    <row r="93" spans="9:28" x14ac:dyDescent="0.25">
      <c r="J93" t="s">
        <v>3</v>
      </c>
      <c r="K93" t="s">
        <v>4</v>
      </c>
    </row>
    <row r="94" spans="9:28" x14ac:dyDescent="0.25">
      <c r="J94" t="s">
        <v>13</v>
      </c>
    </row>
    <row r="95" spans="9:28" x14ac:dyDescent="0.25">
      <c r="I95" t="s">
        <v>61</v>
      </c>
      <c r="J95">
        <v>0.1973</v>
      </c>
      <c r="K95">
        <v>0.1152</v>
      </c>
    </row>
    <row r="96" spans="9:28" x14ac:dyDescent="0.25">
      <c r="J96" t="s">
        <v>13</v>
      </c>
    </row>
    <row r="97" spans="9:11" x14ac:dyDescent="0.25">
      <c r="I97" t="s">
        <v>62</v>
      </c>
      <c r="J97">
        <v>0.1973</v>
      </c>
      <c r="K97">
        <v>0.1152</v>
      </c>
    </row>
    <row r="98" spans="9:11" x14ac:dyDescent="0.25">
      <c r="J98" t="s">
        <v>13</v>
      </c>
    </row>
    <row r="99" spans="9:11" x14ac:dyDescent="0.25">
      <c r="I99" t="s">
        <v>63</v>
      </c>
      <c r="J99">
        <v>0.1973</v>
      </c>
      <c r="K99">
        <v>0.1152</v>
      </c>
    </row>
    <row r="100" spans="9:11" x14ac:dyDescent="0.25">
      <c r="J100" t="s">
        <v>3</v>
      </c>
      <c r="K100" t="s">
        <v>4</v>
      </c>
    </row>
    <row r="101" spans="9:11" x14ac:dyDescent="0.25">
      <c r="J101" t="s">
        <v>13</v>
      </c>
    </row>
    <row r="102" spans="9:11" x14ac:dyDescent="0.25">
      <c r="I102" t="s">
        <v>61</v>
      </c>
      <c r="J102">
        <v>0.13739999999999999</v>
      </c>
      <c r="K102">
        <v>7.4450000000000002E-2</v>
      </c>
    </row>
    <row r="103" spans="9:11" x14ac:dyDescent="0.25">
      <c r="J103" t="s">
        <v>13</v>
      </c>
    </row>
    <row r="104" spans="9:11" x14ac:dyDescent="0.25">
      <c r="I104" t="s">
        <v>62</v>
      </c>
      <c r="J104">
        <v>0.13739999999999999</v>
      </c>
      <c r="K104">
        <v>7.4450000000000002E-2</v>
      </c>
    </row>
    <row r="105" spans="9:11" x14ac:dyDescent="0.25">
      <c r="J105" t="s">
        <v>13</v>
      </c>
    </row>
    <row r="106" spans="9:11" x14ac:dyDescent="0.25">
      <c r="I106" t="s">
        <v>63</v>
      </c>
      <c r="J106">
        <v>0.13739999999999999</v>
      </c>
      <c r="K106">
        <v>7.4450000000000002E-2</v>
      </c>
    </row>
    <row r="107" spans="9:11" x14ac:dyDescent="0.25">
      <c r="J107" t="s">
        <v>13</v>
      </c>
    </row>
    <row r="108" spans="9:11" x14ac:dyDescent="0.25">
      <c r="I108" t="s">
        <v>13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workbookViewId="0">
      <selection activeCell="Q2" sqref="Q2:R73"/>
    </sheetView>
  </sheetViews>
  <sheetFormatPr defaultRowHeight="15" x14ac:dyDescent="0.25"/>
  <cols>
    <col min="7" max="7" width="12.140625" customWidth="1"/>
    <col min="11" max="11" width="15.42578125" customWidth="1"/>
  </cols>
  <sheetData>
    <row r="1" spans="1:17" x14ac:dyDescent="0.25">
      <c r="A1" t="s">
        <v>12</v>
      </c>
      <c r="P1" t="s">
        <v>12</v>
      </c>
    </row>
    <row r="2" spans="1:17" x14ac:dyDescent="0.25">
      <c r="A2" t="s">
        <v>13</v>
      </c>
      <c r="P2" t="s">
        <v>13</v>
      </c>
    </row>
    <row r="3" spans="1:17" x14ac:dyDescent="0.25">
      <c r="A3" t="s">
        <v>14</v>
      </c>
      <c r="B3" t="s">
        <v>11</v>
      </c>
      <c r="P3" t="s">
        <v>14</v>
      </c>
      <c r="Q3" t="s">
        <v>11</v>
      </c>
    </row>
    <row r="4" spans="1:17" x14ac:dyDescent="0.25">
      <c r="A4" t="s">
        <v>15</v>
      </c>
      <c r="B4" t="s">
        <v>16</v>
      </c>
      <c r="P4" t="s">
        <v>15</v>
      </c>
      <c r="Q4" t="s">
        <v>91</v>
      </c>
    </row>
    <row r="5" spans="1:17" x14ac:dyDescent="0.25">
      <c r="A5" t="s">
        <v>17</v>
      </c>
      <c r="B5" t="s">
        <v>18</v>
      </c>
      <c r="P5" t="s">
        <v>17</v>
      </c>
      <c r="Q5" t="s">
        <v>18</v>
      </c>
    </row>
    <row r="6" spans="1:17" x14ac:dyDescent="0.25">
      <c r="A6" t="s">
        <v>19</v>
      </c>
      <c r="B6">
        <v>72</v>
      </c>
      <c r="P6" t="s">
        <v>19</v>
      </c>
      <c r="Q6">
        <v>64</v>
      </c>
    </row>
    <row r="7" spans="1:17" x14ac:dyDescent="0.25">
      <c r="A7" t="s">
        <v>13</v>
      </c>
      <c r="P7" t="s">
        <v>13</v>
      </c>
    </row>
    <row r="8" spans="1:17" x14ac:dyDescent="0.25">
      <c r="A8" t="s">
        <v>20</v>
      </c>
      <c r="P8" t="s">
        <v>20</v>
      </c>
    </row>
    <row r="9" spans="1:17" x14ac:dyDescent="0.25">
      <c r="A9" t="s">
        <v>13</v>
      </c>
      <c r="P9" t="s">
        <v>13</v>
      </c>
    </row>
    <row r="10" spans="1:17" x14ac:dyDescent="0.25">
      <c r="A10" t="s">
        <v>21</v>
      </c>
      <c r="P10" t="s">
        <v>21</v>
      </c>
    </row>
    <row r="11" spans="1:17" x14ac:dyDescent="0.25">
      <c r="A11" t="s">
        <v>13</v>
      </c>
      <c r="P11" t="s">
        <v>13</v>
      </c>
    </row>
    <row r="12" spans="1:17" x14ac:dyDescent="0.25">
      <c r="A12" t="s">
        <v>13</v>
      </c>
      <c r="P12" t="s">
        <v>13</v>
      </c>
    </row>
    <row r="13" spans="1:17" x14ac:dyDescent="0.25">
      <c r="A13" t="s">
        <v>22</v>
      </c>
      <c r="P13" t="s">
        <v>22</v>
      </c>
    </row>
    <row r="14" spans="1:17" x14ac:dyDescent="0.25">
      <c r="A14" t="s">
        <v>13</v>
      </c>
      <c r="P14" t="s">
        <v>13</v>
      </c>
    </row>
    <row r="15" spans="1:17" x14ac:dyDescent="0.25">
      <c r="A15" t="s">
        <v>23</v>
      </c>
      <c r="P15" t="s">
        <v>23</v>
      </c>
    </row>
    <row r="16" spans="1:17" x14ac:dyDescent="0.25">
      <c r="A16" t="s">
        <v>13</v>
      </c>
      <c r="P16" t="s">
        <v>13</v>
      </c>
    </row>
    <row r="17" spans="1:21" x14ac:dyDescent="0.25">
      <c r="A17" t="s">
        <v>24</v>
      </c>
      <c r="B17" t="s">
        <v>25</v>
      </c>
      <c r="C17" t="s">
        <v>26</v>
      </c>
      <c r="D17" t="s">
        <v>27</v>
      </c>
      <c r="E17" t="s">
        <v>28</v>
      </c>
      <c r="P17" t="s">
        <v>24</v>
      </c>
      <c r="Q17" t="s">
        <v>25</v>
      </c>
      <c r="R17" t="s">
        <v>26</v>
      </c>
      <c r="S17" t="s">
        <v>27</v>
      </c>
      <c r="T17" t="s">
        <v>28</v>
      </c>
    </row>
    <row r="18" spans="1:21" x14ac:dyDescent="0.25">
      <c r="A18" t="s">
        <v>18</v>
      </c>
      <c r="B18" t="s">
        <v>2</v>
      </c>
      <c r="C18" t="s">
        <v>29</v>
      </c>
      <c r="D18">
        <v>1</v>
      </c>
      <c r="E18">
        <v>8</v>
      </c>
      <c r="P18" t="s">
        <v>18</v>
      </c>
      <c r="Q18" t="s">
        <v>2</v>
      </c>
      <c r="R18" t="s">
        <v>29</v>
      </c>
      <c r="S18">
        <v>1</v>
      </c>
      <c r="T18">
        <v>8</v>
      </c>
    </row>
    <row r="19" spans="1:21" x14ac:dyDescent="0.25">
      <c r="B19" t="s">
        <v>5</v>
      </c>
      <c r="C19" t="s">
        <v>30</v>
      </c>
      <c r="D19">
        <v>1</v>
      </c>
      <c r="E19">
        <v>9</v>
      </c>
      <c r="Q19" t="s">
        <v>5</v>
      </c>
      <c r="R19" t="s">
        <v>30</v>
      </c>
      <c r="S19">
        <v>1</v>
      </c>
      <c r="T19">
        <v>8</v>
      </c>
    </row>
    <row r="20" spans="1:21" x14ac:dyDescent="0.25">
      <c r="A20" t="s">
        <v>13</v>
      </c>
      <c r="P20" t="s">
        <v>13</v>
      </c>
    </row>
    <row r="21" spans="1:21" x14ac:dyDescent="0.25">
      <c r="A21" t="s">
        <v>13</v>
      </c>
      <c r="P21" t="s">
        <v>13</v>
      </c>
    </row>
    <row r="22" spans="1:21" x14ac:dyDescent="0.25">
      <c r="A22" t="s">
        <v>31</v>
      </c>
      <c r="P22" t="s">
        <v>31</v>
      </c>
    </row>
    <row r="23" spans="1:21" x14ac:dyDescent="0.25">
      <c r="A23" t="s">
        <v>13</v>
      </c>
      <c r="P23" t="s">
        <v>13</v>
      </c>
    </row>
    <row r="24" spans="1:21" x14ac:dyDescent="0.25">
      <c r="A24" t="s">
        <v>24</v>
      </c>
      <c r="B24" t="s">
        <v>25</v>
      </c>
      <c r="C24" t="s">
        <v>32</v>
      </c>
      <c r="D24" t="s">
        <v>33</v>
      </c>
      <c r="E24" t="s">
        <v>34</v>
      </c>
      <c r="F24" t="s">
        <v>35</v>
      </c>
      <c r="P24" t="s">
        <v>24</v>
      </c>
      <c r="Q24" t="s">
        <v>25</v>
      </c>
      <c r="R24" t="s">
        <v>32</v>
      </c>
      <c r="S24" t="s">
        <v>33</v>
      </c>
      <c r="T24" t="s">
        <v>34</v>
      </c>
      <c r="U24" t="s">
        <v>35</v>
      </c>
    </row>
    <row r="25" spans="1:21" x14ac:dyDescent="0.25">
      <c r="A25" t="s">
        <v>18</v>
      </c>
      <c r="B25" t="s">
        <v>36</v>
      </c>
      <c r="C25">
        <v>3.6999999999999998E-2</v>
      </c>
      <c r="D25">
        <v>7.9100000000000004E-3</v>
      </c>
      <c r="P25" t="s">
        <v>18</v>
      </c>
      <c r="Q25" t="s">
        <v>36</v>
      </c>
      <c r="R25">
        <v>3.7100000000000001E-2</v>
      </c>
      <c r="S25">
        <v>8.3000000000000001E-3</v>
      </c>
    </row>
    <row r="27" spans="1:21" x14ac:dyDescent="0.25">
      <c r="B27" t="s">
        <v>2</v>
      </c>
      <c r="C27" t="s">
        <v>37</v>
      </c>
      <c r="D27" t="s">
        <v>38</v>
      </c>
      <c r="E27">
        <v>0.22819999999999999</v>
      </c>
      <c r="F27">
        <v>0.11940000000000001</v>
      </c>
      <c r="Q27" t="s">
        <v>2</v>
      </c>
      <c r="R27" t="s">
        <v>37</v>
      </c>
      <c r="S27" t="s">
        <v>38</v>
      </c>
      <c r="T27">
        <v>0.18770000000000001</v>
      </c>
      <c r="U27">
        <v>0.12690000000000001</v>
      </c>
    </row>
    <row r="28" spans="1:21" x14ac:dyDescent="0.25">
      <c r="B28" t="s">
        <v>5</v>
      </c>
      <c r="C28" t="s">
        <v>37</v>
      </c>
      <c r="D28" t="s">
        <v>38</v>
      </c>
      <c r="E28">
        <v>0.4748</v>
      </c>
      <c r="F28">
        <v>0.1055</v>
      </c>
      <c r="Q28" t="s">
        <v>5</v>
      </c>
      <c r="R28" t="s">
        <v>37</v>
      </c>
      <c r="S28" t="s">
        <v>38</v>
      </c>
      <c r="T28">
        <v>0.45140000000000002</v>
      </c>
      <c r="U28">
        <v>0.1163</v>
      </c>
    </row>
    <row r="29" spans="1:21" x14ac:dyDescent="0.25">
      <c r="A29" t="s">
        <v>13</v>
      </c>
      <c r="P29" t="s">
        <v>13</v>
      </c>
    </row>
    <row r="30" spans="1:21" x14ac:dyDescent="0.25">
      <c r="A30" t="s">
        <v>13</v>
      </c>
      <c r="P30" t="s">
        <v>13</v>
      </c>
    </row>
    <row r="31" spans="1:21" x14ac:dyDescent="0.25">
      <c r="A31" t="s">
        <v>39</v>
      </c>
      <c r="P31" t="s">
        <v>43</v>
      </c>
    </row>
    <row r="32" spans="1:21" x14ac:dyDescent="0.25">
      <c r="A32" t="s">
        <v>13</v>
      </c>
      <c r="P32" t="s">
        <v>13</v>
      </c>
    </row>
    <row r="33" spans="1:21" x14ac:dyDescent="0.25">
      <c r="B33" t="s">
        <v>40</v>
      </c>
      <c r="C33" t="s">
        <v>41</v>
      </c>
      <c r="P33" t="s">
        <v>44</v>
      </c>
    </row>
    <row r="34" spans="1:21" x14ac:dyDescent="0.25">
      <c r="B34">
        <v>-164.08</v>
      </c>
      <c r="C34">
        <v>65</v>
      </c>
      <c r="P34" t="s">
        <v>13</v>
      </c>
    </row>
    <row r="35" spans="1:21" x14ac:dyDescent="0.25">
      <c r="B35" t="s">
        <v>13</v>
      </c>
      <c r="P35" t="s">
        <v>45</v>
      </c>
      <c r="Q35" t="s">
        <v>46</v>
      </c>
      <c r="R35" t="s">
        <v>47</v>
      </c>
      <c r="S35" t="s">
        <v>48</v>
      </c>
      <c r="T35" t="s">
        <v>49</v>
      </c>
      <c r="U35" t="s">
        <v>50</v>
      </c>
    </row>
    <row r="36" spans="1:21" x14ac:dyDescent="0.25">
      <c r="A36" t="s">
        <v>42</v>
      </c>
      <c r="P36" t="s">
        <v>3</v>
      </c>
      <c r="Q36">
        <v>36.119999999999997</v>
      </c>
      <c r="R36">
        <v>1</v>
      </c>
      <c r="S36">
        <v>36.119999999999997</v>
      </c>
      <c r="T36">
        <v>15.9</v>
      </c>
      <c r="U36" t="s">
        <v>51</v>
      </c>
    </row>
    <row r="37" spans="1:21" x14ac:dyDescent="0.25">
      <c r="A37" t="s">
        <v>13</v>
      </c>
      <c r="P37" t="s">
        <v>4</v>
      </c>
      <c r="Q37">
        <v>1.82</v>
      </c>
      <c r="R37">
        <v>1</v>
      </c>
      <c r="S37">
        <v>1.82</v>
      </c>
      <c r="T37">
        <v>11.1</v>
      </c>
      <c r="U37">
        <v>0.20499999999999999</v>
      </c>
    </row>
    <row r="38" spans="1:21" x14ac:dyDescent="0.25">
      <c r="A38" t="s">
        <v>13</v>
      </c>
      <c r="P38" t="s">
        <v>52</v>
      </c>
      <c r="Q38">
        <v>11.41</v>
      </c>
      <c r="R38">
        <v>1</v>
      </c>
      <c r="S38">
        <v>11.41</v>
      </c>
      <c r="T38">
        <v>20.8</v>
      </c>
      <c r="U38">
        <v>3.0000000000000001E-3</v>
      </c>
    </row>
    <row r="39" spans="1:21" x14ac:dyDescent="0.25">
      <c r="A39" t="s">
        <v>43</v>
      </c>
      <c r="P39" t="s">
        <v>13</v>
      </c>
    </row>
    <row r="40" spans="1:21" x14ac:dyDescent="0.25">
      <c r="A40" t="s">
        <v>13</v>
      </c>
      <c r="P40" t="s">
        <v>53</v>
      </c>
    </row>
    <row r="41" spans="1:21" x14ac:dyDescent="0.25">
      <c r="A41" t="s">
        <v>44</v>
      </c>
      <c r="P41" t="s">
        <v>13</v>
      </c>
    </row>
    <row r="42" spans="1:21" x14ac:dyDescent="0.25">
      <c r="A42" t="s">
        <v>13</v>
      </c>
      <c r="P42" t="s">
        <v>45</v>
      </c>
      <c r="Q42" t="s">
        <v>46</v>
      </c>
      <c r="R42" t="s">
        <v>47</v>
      </c>
      <c r="S42" t="s">
        <v>48</v>
      </c>
      <c r="T42" t="s">
        <v>49</v>
      </c>
      <c r="U42" t="s">
        <v>50</v>
      </c>
    </row>
    <row r="43" spans="1:21" x14ac:dyDescent="0.25">
      <c r="A43" t="s">
        <v>45</v>
      </c>
      <c r="B43" t="s">
        <v>46</v>
      </c>
      <c r="C43" t="s">
        <v>47</v>
      </c>
      <c r="D43" t="s">
        <v>48</v>
      </c>
      <c r="E43" t="s">
        <v>49</v>
      </c>
      <c r="F43" t="s">
        <v>50</v>
      </c>
      <c r="P43" t="s">
        <v>52</v>
      </c>
      <c r="Q43">
        <v>11.41</v>
      </c>
      <c r="R43">
        <v>1</v>
      </c>
      <c r="S43">
        <v>11.41</v>
      </c>
      <c r="T43">
        <v>20.8</v>
      </c>
      <c r="U43">
        <v>3.0000000000000001E-3</v>
      </c>
    </row>
    <row r="44" spans="1:21" x14ac:dyDescent="0.25">
      <c r="A44" t="s">
        <v>3</v>
      </c>
      <c r="B44">
        <v>3648.17</v>
      </c>
      <c r="C44">
        <v>2</v>
      </c>
      <c r="D44">
        <v>1775.42</v>
      </c>
      <c r="E44">
        <v>15.2</v>
      </c>
      <c r="F44" t="s">
        <v>51</v>
      </c>
      <c r="P44" t="s">
        <v>13</v>
      </c>
    </row>
    <row r="45" spans="1:21" x14ac:dyDescent="0.25">
      <c r="A45" t="s">
        <v>4</v>
      </c>
      <c r="B45">
        <v>3.76</v>
      </c>
      <c r="C45">
        <v>1</v>
      </c>
      <c r="D45">
        <v>3.76</v>
      </c>
      <c r="E45">
        <v>11.6</v>
      </c>
      <c r="F45">
        <v>7.6999999999999999E-2</v>
      </c>
      <c r="P45" t="s">
        <v>54</v>
      </c>
    </row>
    <row r="46" spans="1:21" x14ac:dyDescent="0.25">
      <c r="A46" t="s">
        <v>52</v>
      </c>
      <c r="B46">
        <v>15.49</v>
      </c>
      <c r="C46">
        <v>1</v>
      </c>
      <c r="D46">
        <v>15.49</v>
      </c>
      <c r="E46">
        <v>25.7</v>
      </c>
      <c r="F46" t="s">
        <v>51</v>
      </c>
      <c r="P46" t="s">
        <v>13</v>
      </c>
    </row>
    <row r="47" spans="1:21" x14ac:dyDescent="0.25">
      <c r="A47" t="s">
        <v>13</v>
      </c>
      <c r="P47" t="s">
        <v>13</v>
      </c>
    </row>
    <row r="48" spans="1:21" x14ac:dyDescent="0.25">
      <c r="A48" t="s">
        <v>53</v>
      </c>
      <c r="P48" t="s">
        <v>92</v>
      </c>
    </row>
    <row r="49" spans="1:19" x14ac:dyDescent="0.25">
      <c r="A49" t="s">
        <v>13</v>
      </c>
      <c r="P49" t="s">
        <v>13</v>
      </c>
    </row>
    <row r="50" spans="1:19" x14ac:dyDescent="0.25">
      <c r="A50" t="s">
        <v>45</v>
      </c>
      <c r="B50" t="s">
        <v>46</v>
      </c>
      <c r="C50" t="s">
        <v>47</v>
      </c>
      <c r="D50" t="s">
        <v>48</v>
      </c>
      <c r="E50" t="s">
        <v>49</v>
      </c>
      <c r="F50" t="s">
        <v>50</v>
      </c>
      <c r="P50" t="s">
        <v>215</v>
      </c>
    </row>
    <row r="51" spans="1:19" x14ac:dyDescent="0.25">
      <c r="A51" t="s">
        <v>52</v>
      </c>
      <c r="B51">
        <v>15.49</v>
      </c>
      <c r="C51">
        <v>1</v>
      </c>
      <c r="D51">
        <v>15.49</v>
      </c>
      <c r="E51">
        <v>25.7</v>
      </c>
      <c r="F51" t="s">
        <v>51</v>
      </c>
      <c r="P51" t="s">
        <v>13</v>
      </c>
    </row>
    <row r="52" spans="1:19" x14ac:dyDescent="0.25">
      <c r="A52" t="s">
        <v>13</v>
      </c>
      <c r="P52" t="s">
        <v>13</v>
      </c>
    </row>
    <row r="53" spans="1:19" x14ac:dyDescent="0.25">
      <c r="A53" t="s">
        <v>54</v>
      </c>
      <c r="P53" t="s">
        <v>55</v>
      </c>
    </row>
    <row r="54" spans="1:19" x14ac:dyDescent="0.25">
      <c r="A54" t="s">
        <v>13</v>
      </c>
      <c r="P54" t="s">
        <v>13</v>
      </c>
    </row>
    <row r="55" spans="1:19" x14ac:dyDescent="0.25">
      <c r="A55" t="s">
        <v>13</v>
      </c>
      <c r="P55" t="s">
        <v>13</v>
      </c>
    </row>
    <row r="56" spans="1:19" x14ac:dyDescent="0.25">
      <c r="A56" t="s">
        <v>55</v>
      </c>
      <c r="Q56" t="s">
        <v>3</v>
      </c>
      <c r="R56" t="s">
        <v>8</v>
      </c>
      <c r="S56" t="s">
        <v>9</v>
      </c>
    </row>
    <row r="57" spans="1:19" x14ac:dyDescent="0.25">
      <c r="A57" t="s">
        <v>13</v>
      </c>
      <c r="R57">
        <v>2.3980000000000001</v>
      </c>
      <c r="S57">
        <v>2.6160000000000001</v>
      </c>
    </row>
    <row r="58" spans="1:19" x14ac:dyDescent="0.25">
      <c r="A58" t="s">
        <v>13</v>
      </c>
      <c r="P58" t="s">
        <v>13</v>
      </c>
    </row>
    <row r="59" spans="1:19" x14ac:dyDescent="0.25">
      <c r="B59" t="s">
        <v>3</v>
      </c>
      <c r="C59" t="s">
        <v>8</v>
      </c>
      <c r="D59" t="s">
        <v>9</v>
      </c>
      <c r="P59" t="s">
        <v>13</v>
      </c>
    </row>
    <row r="60" spans="1:19" x14ac:dyDescent="0.25">
      <c r="C60">
        <v>2.3969999999999998</v>
      </c>
      <c r="D60">
        <v>2.6160000000000001</v>
      </c>
      <c r="P60" t="s">
        <v>216</v>
      </c>
    </row>
    <row r="61" spans="1:19" x14ac:dyDescent="0.25">
      <c r="A61" t="s">
        <v>13</v>
      </c>
      <c r="P61" t="s">
        <v>13</v>
      </c>
    </row>
    <row r="62" spans="1:19" x14ac:dyDescent="0.25">
      <c r="A62" t="s">
        <v>13</v>
      </c>
      <c r="P62" t="s">
        <v>13</v>
      </c>
    </row>
    <row r="63" spans="1:19" x14ac:dyDescent="0.25">
      <c r="A63" t="s">
        <v>56</v>
      </c>
      <c r="P63" t="s">
        <v>57</v>
      </c>
    </row>
    <row r="64" spans="1:19" x14ac:dyDescent="0.25">
      <c r="A64" t="s">
        <v>13</v>
      </c>
      <c r="P64" t="s">
        <v>13</v>
      </c>
    </row>
    <row r="65" spans="1:19" x14ac:dyDescent="0.25">
      <c r="A65" t="s">
        <v>13</v>
      </c>
      <c r="P65" t="s">
        <v>13</v>
      </c>
    </row>
    <row r="66" spans="1:19" x14ac:dyDescent="0.25">
      <c r="A66" t="s">
        <v>57</v>
      </c>
      <c r="Q66" t="s">
        <v>4</v>
      </c>
      <c r="R66" t="s">
        <v>6</v>
      </c>
      <c r="S66" t="s">
        <v>7</v>
      </c>
    </row>
    <row r="67" spans="1:19" x14ac:dyDescent="0.25">
      <c r="A67" t="s">
        <v>13</v>
      </c>
      <c r="R67">
        <v>2.548</v>
      </c>
      <c r="S67">
        <v>2.4670000000000001</v>
      </c>
    </row>
    <row r="68" spans="1:19" x14ac:dyDescent="0.25">
      <c r="A68" t="s">
        <v>13</v>
      </c>
      <c r="P68" t="s">
        <v>13</v>
      </c>
    </row>
    <row r="69" spans="1:19" x14ac:dyDescent="0.25">
      <c r="B69" t="s">
        <v>4</v>
      </c>
      <c r="C69" t="s">
        <v>6</v>
      </c>
      <c r="D69" t="s">
        <v>7</v>
      </c>
      <c r="P69" t="s">
        <v>13</v>
      </c>
    </row>
    <row r="70" spans="1:19" x14ac:dyDescent="0.25">
      <c r="C70">
        <v>2.5489999999999999</v>
      </c>
      <c r="D70">
        <v>2.464</v>
      </c>
      <c r="P70" t="s">
        <v>217</v>
      </c>
    </row>
    <row r="71" spans="1:19" x14ac:dyDescent="0.25">
      <c r="A71" t="s">
        <v>13</v>
      </c>
      <c r="P71" t="s">
        <v>13</v>
      </c>
    </row>
    <row r="72" spans="1:19" x14ac:dyDescent="0.25">
      <c r="A72" t="s">
        <v>13</v>
      </c>
      <c r="P72" t="s">
        <v>13</v>
      </c>
    </row>
    <row r="73" spans="1:19" x14ac:dyDescent="0.25">
      <c r="A73" t="s">
        <v>58</v>
      </c>
      <c r="P73" t="s">
        <v>59</v>
      </c>
    </row>
    <row r="74" spans="1:19" x14ac:dyDescent="0.25">
      <c r="A74" t="s">
        <v>13</v>
      </c>
      <c r="P74" t="s">
        <v>13</v>
      </c>
    </row>
    <row r="75" spans="1:19" x14ac:dyDescent="0.25">
      <c r="A75" t="s">
        <v>13</v>
      </c>
      <c r="P75" t="s">
        <v>13</v>
      </c>
    </row>
    <row r="76" spans="1:19" x14ac:dyDescent="0.25">
      <c r="A76" t="s">
        <v>59</v>
      </c>
      <c r="Q76" t="s">
        <v>4</v>
      </c>
      <c r="R76" t="s">
        <v>6</v>
      </c>
      <c r="S76" t="s">
        <v>7</v>
      </c>
    </row>
    <row r="77" spans="1:19" x14ac:dyDescent="0.25">
      <c r="A77" t="s">
        <v>13</v>
      </c>
      <c r="Q77" t="s">
        <v>3</v>
      </c>
      <c r="R77" t="s">
        <v>13</v>
      </c>
    </row>
    <row r="78" spans="1:19" x14ac:dyDescent="0.25">
      <c r="A78" t="s">
        <v>13</v>
      </c>
      <c r="Q78" t="s">
        <v>8</v>
      </c>
      <c r="R78">
        <v>2.395</v>
      </c>
      <c r="S78">
        <v>2.4020000000000001</v>
      </c>
    </row>
    <row r="79" spans="1:19" x14ac:dyDescent="0.25">
      <c r="B79" t="s">
        <v>4</v>
      </c>
      <c r="C79" t="s">
        <v>6</v>
      </c>
      <c r="D79" t="s">
        <v>7</v>
      </c>
      <c r="F79" t="s">
        <v>4</v>
      </c>
      <c r="G79" t="s">
        <v>6</v>
      </c>
      <c r="H79" t="s">
        <v>7</v>
      </c>
      <c r="Q79" t="s">
        <v>9</v>
      </c>
      <c r="R79">
        <v>2.7</v>
      </c>
      <c r="S79">
        <v>2.5310000000000001</v>
      </c>
    </row>
    <row r="80" spans="1:19" x14ac:dyDescent="0.25">
      <c r="B80" t="s">
        <v>3</v>
      </c>
      <c r="C80" t="s">
        <v>13</v>
      </c>
      <c r="F80" t="s">
        <v>3</v>
      </c>
      <c r="G80" t="s">
        <v>13</v>
      </c>
      <c r="P80" t="s">
        <v>13</v>
      </c>
    </row>
    <row r="81" spans="1:18" x14ac:dyDescent="0.25">
      <c r="B81" t="s">
        <v>8</v>
      </c>
      <c r="C81">
        <v>2.395</v>
      </c>
      <c r="D81">
        <v>2.399</v>
      </c>
      <c r="F81" t="s">
        <v>8</v>
      </c>
      <c r="G81" s="1">
        <f>10^C81</f>
        <v>248.31331052955707</v>
      </c>
      <c r="H81" s="1">
        <f>10^D81</f>
        <v>250.61092530321147</v>
      </c>
      <c r="P81" t="s">
        <v>13</v>
      </c>
    </row>
    <row r="82" spans="1:18" x14ac:dyDescent="0.25">
      <c r="B82" t="s">
        <v>9</v>
      </c>
      <c r="C82">
        <v>2.7040000000000002</v>
      </c>
      <c r="D82">
        <v>2.528</v>
      </c>
      <c r="F82" t="s">
        <v>9</v>
      </c>
      <c r="G82" s="1">
        <f>10^C82</f>
        <v>505.82466200311455</v>
      </c>
      <c r="H82" s="1">
        <f>10^D82</f>
        <v>337.28730865886894</v>
      </c>
      <c r="P82" t="s">
        <v>60</v>
      </c>
    </row>
    <row r="83" spans="1:18" x14ac:dyDescent="0.25">
      <c r="A83" t="s">
        <v>13</v>
      </c>
      <c r="P83" t="s">
        <v>13</v>
      </c>
    </row>
    <row r="84" spans="1:18" x14ac:dyDescent="0.25">
      <c r="A84" t="s">
        <v>13</v>
      </c>
      <c r="G84">
        <f>G82*100/G81</f>
        <v>203.704207770572</v>
      </c>
      <c r="H84">
        <f>H82*100/H81</f>
        <v>134.5860354055948</v>
      </c>
      <c r="P84" t="s">
        <v>61</v>
      </c>
      <c r="Q84">
        <v>6.0139999999999999E-2</v>
      </c>
    </row>
    <row r="85" spans="1:18" x14ac:dyDescent="0.25">
      <c r="A85" t="s">
        <v>60</v>
      </c>
      <c r="G85" s="10">
        <v>1.04</v>
      </c>
      <c r="H85" s="10">
        <v>0.35</v>
      </c>
      <c r="P85" t="s">
        <v>62</v>
      </c>
      <c r="Q85">
        <v>7.0250000000000007E-2</v>
      </c>
    </row>
    <row r="86" spans="1:18" x14ac:dyDescent="0.25">
      <c r="A86" t="s">
        <v>13</v>
      </c>
      <c r="P86" t="s">
        <v>63</v>
      </c>
      <c r="Q86">
        <v>4.4609999999999997E-2</v>
      </c>
    </row>
    <row r="87" spans="1:18" x14ac:dyDescent="0.25">
      <c r="A87" t="s">
        <v>61</v>
      </c>
      <c r="B87">
        <v>5.6189999999999997E-2</v>
      </c>
      <c r="P87" t="s">
        <v>13</v>
      </c>
    </row>
    <row r="88" spans="1:18" x14ac:dyDescent="0.25">
      <c r="A88" t="s">
        <v>62</v>
      </c>
      <c r="B88">
        <v>6.6220000000000001E-2</v>
      </c>
      <c r="P88" t="s">
        <v>218</v>
      </c>
    </row>
    <row r="89" spans="1:18" x14ac:dyDescent="0.25">
      <c r="A89" t="s">
        <v>63</v>
      </c>
      <c r="B89">
        <v>4.1320000000000003E-2</v>
      </c>
      <c r="P89" t="s">
        <v>13</v>
      </c>
    </row>
    <row r="90" spans="1:18" x14ac:dyDescent="0.25">
      <c r="A90" t="s">
        <v>13</v>
      </c>
      <c r="G90" t="s">
        <v>4</v>
      </c>
      <c r="H90" t="s">
        <v>6</v>
      </c>
      <c r="I90" t="s">
        <v>7</v>
      </c>
      <c r="K90" t="s">
        <v>85</v>
      </c>
      <c r="L90">
        <v>1</v>
      </c>
      <c r="M90" t="s">
        <v>70</v>
      </c>
      <c r="P90" t="s">
        <v>65</v>
      </c>
    </row>
    <row r="91" spans="1:18" x14ac:dyDescent="0.25">
      <c r="A91" t="s">
        <v>64</v>
      </c>
      <c r="G91" t="s">
        <v>3</v>
      </c>
      <c r="H91" t="s">
        <v>13</v>
      </c>
      <c r="K91" t="s">
        <v>86</v>
      </c>
      <c r="L91">
        <v>2</v>
      </c>
      <c r="M91">
        <v>0.1384</v>
      </c>
      <c r="N91" t="s">
        <v>70</v>
      </c>
      <c r="P91" t="s">
        <v>13</v>
      </c>
    </row>
    <row r="92" spans="1:18" x14ac:dyDescent="0.25">
      <c r="A92" t="s">
        <v>13</v>
      </c>
      <c r="G92" t="s">
        <v>8</v>
      </c>
      <c r="H92">
        <v>2.395</v>
      </c>
      <c r="I92">
        <v>2.399</v>
      </c>
      <c r="K92" t="s">
        <v>87</v>
      </c>
      <c r="L92">
        <v>3</v>
      </c>
      <c r="M92">
        <v>9.0399999999999994E-2</v>
      </c>
      <c r="N92">
        <v>0.1449</v>
      </c>
      <c r="O92" t="s">
        <v>70</v>
      </c>
      <c r="Q92" t="s">
        <v>3</v>
      </c>
      <c r="R92" t="s">
        <v>4</v>
      </c>
    </row>
    <row r="93" spans="1:18" x14ac:dyDescent="0.25">
      <c r="A93" t="s">
        <v>65</v>
      </c>
      <c r="G93" t="s">
        <v>9</v>
      </c>
      <c r="H93">
        <v>2.7040000000000002</v>
      </c>
      <c r="I93">
        <v>2.528</v>
      </c>
      <c r="K93" t="s">
        <v>88</v>
      </c>
      <c r="L93">
        <v>4</v>
      </c>
      <c r="M93">
        <v>0.1449</v>
      </c>
      <c r="N93">
        <v>9.0399999999999994E-2</v>
      </c>
      <c r="O93">
        <v>0.12859999999999999</v>
      </c>
      <c r="Q93" t="s">
        <v>13</v>
      </c>
    </row>
    <row r="94" spans="1:18" x14ac:dyDescent="0.25">
      <c r="A94" t="s">
        <v>13</v>
      </c>
      <c r="L94" t="s">
        <v>13</v>
      </c>
      <c r="M94">
        <v>1</v>
      </c>
      <c r="N94">
        <v>2</v>
      </c>
      <c r="O94">
        <v>3</v>
      </c>
      <c r="P94" t="s">
        <v>61</v>
      </c>
      <c r="Q94">
        <v>6.5559999999999993E-2</v>
      </c>
      <c r="R94">
        <v>4.4609999999999997E-2</v>
      </c>
    </row>
    <row r="95" spans="1:18" x14ac:dyDescent="0.25">
      <c r="B95" t="s">
        <v>3</v>
      </c>
      <c r="C95" t="s">
        <v>4</v>
      </c>
      <c r="G95" t="s">
        <v>83</v>
      </c>
      <c r="H95">
        <f>H93-0.1286</f>
        <v>2.5754000000000001</v>
      </c>
      <c r="I95" t="s">
        <v>84</v>
      </c>
      <c r="Q95" t="s">
        <v>13</v>
      </c>
    </row>
    <row r="96" spans="1:18" x14ac:dyDescent="0.25">
      <c r="B96" t="s">
        <v>13</v>
      </c>
      <c r="G96" t="s">
        <v>89</v>
      </c>
      <c r="H96">
        <f>I93-M93</f>
        <v>2.3831000000000002</v>
      </c>
      <c r="I96" t="s">
        <v>100</v>
      </c>
      <c r="P96" t="s">
        <v>62</v>
      </c>
      <c r="Q96">
        <v>6.5559999999999993E-2</v>
      </c>
      <c r="R96">
        <v>4.4609999999999997E-2</v>
      </c>
    </row>
    <row r="97" spans="1:20" x14ac:dyDescent="0.25">
      <c r="A97" t="s">
        <v>61</v>
      </c>
      <c r="B97">
        <v>6.1030000000000001E-2</v>
      </c>
      <c r="C97">
        <v>4.1320000000000003E-2</v>
      </c>
      <c r="G97" t="s">
        <v>90</v>
      </c>
      <c r="H97">
        <f>I93-N93</f>
        <v>2.4376000000000002</v>
      </c>
      <c r="I97" t="s">
        <v>84</v>
      </c>
      <c r="Q97" t="s">
        <v>13</v>
      </c>
    </row>
    <row r="98" spans="1:20" x14ac:dyDescent="0.25">
      <c r="B98" t="s">
        <v>13</v>
      </c>
      <c r="P98" t="s">
        <v>63</v>
      </c>
      <c r="Q98">
        <v>6.5559999999999993E-2</v>
      </c>
      <c r="R98">
        <v>4.4609999999999997E-2</v>
      </c>
    </row>
    <row r="99" spans="1:20" x14ac:dyDescent="0.25">
      <c r="A99" t="s">
        <v>62</v>
      </c>
      <c r="B99">
        <v>6.3259999999999997E-2</v>
      </c>
      <c r="C99">
        <v>4.1320000000000003E-2</v>
      </c>
      <c r="Q99" t="s">
        <v>13</v>
      </c>
    </row>
    <row r="100" spans="1:20" x14ac:dyDescent="0.25">
      <c r="B100" t="s">
        <v>13</v>
      </c>
      <c r="P100" t="s">
        <v>13</v>
      </c>
    </row>
    <row r="101" spans="1:20" x14ac:dyDescent="0.25">
      <c r="A101" t="s">
        <v>63</v>
      </c>
      <c r="B101">
        <v>5.8790000000000002E-2</v>
      </c>
      <c r="C101">
        <v>4.1320000000000003E-2</v>
      </c>
      <c r="P101" t="s">
        <v>219</v>
      </c>
    </row>
    <row r="102" spans="1:20" x14ac:dyDescent="0.25">
      <c r="B102" t="s">
        <v>13</v>
      </c>
      <c r="P102" t="s">
        <v>13</v>
      </c>
    </row>
    <row r="103" spans="1:20" x14ac:dyDescent="0.25">
      <c r="A103" t="s">
        <v>66</v>
      </c>
      <c r="P103" t="s">
        <v>68</v>
      </c>
    </row>
    <row r="104" spans="1:20" x14ac:dyDescent="0.25">
      <c r="P104" t="s">
        <v>13</v>
      </c>
    </row>
    <row r="105" spans="1:20" x14ac:dyDescent="0.25">
      <c r="A105">
        <v>3.7290000000000001E-3</v>
      </c>
      <c r="B105">
        <v>1.707E-3</v>
      </c>
      <c r="C105" t="s">
        <v>13</v>
      </c>
      <c r="P105" t="s">
        <v>13</v>
      </c>
    </row>
    <row r="106" spans="1:20" x14ac:dyDescent="0.25">
      <c r="P106" t="s">
        <v>3</v>
      </c>
    </row>
    <row r="107" spans="1:20" x14ac:dyDescent="0.25">
      <c r="A107" t="s">
        <v>13</v>
      </c>
      <c r="P107" t="s">
        <v>13</v>
      </c>
    </row>
    <row r="108" spans="1:20" x14ac:dyDescent="0.25">
      <c r="A108" t="s">
        <v>67</v>
      </c>
      <c r="P108" t="s">
        <v>13</v>
      </c>
    </row>
    <row r="109" spans="1:20" x14ac:dyDescent="0.25">
      <c r="A109" t="s">
        <v>13</v>
      </c>
      <c r="R109" t="s">
        <v>13</v>
      </c>
      <c r="S109" t="s">
        <v>13</v>
      </c>
      <c r="T109" t="s">
        <v>13</v>
      </c>
    </row>
    <row r="110" spans="1:20" x14ac:dyDescent="0.25">
      <c r="A110" t="s">
        <v>68</v>
      </c>
      <c r="Q110" t="s">
        <v>69</v>
      </c>
      <c r="R110">
        <v>1</v>
      </c>
      <c r="S110" t="s">
        <v>70</v>
      </c>
    </row>
    <row r="111" spans="1:20" x14ac:dyDescent="0.25">
      <c r="A111" t="s">
        <v>13</v>
      </c>
      <c r="Q111" t="s">
        <v>71</v>
      </c>
      <c r="R111">
        <v>2</v>
      </c>
      <c r="S111">
        <v>7.6869999999999994E-2</v>
      </c>
      <c r="T111" t="s">
        <v>70</v>
      </c>
    </row>
    <row r="112" spans="1:20" x14ac:dyDescent="0.25">
      <c r="A112" t="s">
        <v>13</v>
      </c>
      <c r="R112" t="s">
        <v>13</v>
      </c>
      <c r="S112">
        <v>1</v>
      </c>
      <c r="T112">
        <v>2</v>
      </c>
    </row>
    <row r="113" spans="1:22" x14ac:dyDescent="0.25">
      <c r="A113" t="s">
        <v>3</v>
      </c>
      <c r="P113" t="s">
        <v>13</v>
      </c>
    </row>
    <row r="114" spans="1:22" x14ac:dyDescent="0.25">
      <c r="A114" t="s">
        <v>13</v>
      </c>
      <c r="P114" t="s">
        <v>13</v>
      </c>
    </row>
    <row r="115" spans="1:22" x14ac:dyDescent="0.25">
      <c r="A115" t="s">
        <v>13</v>
      </c>
      <c r="P115" t="s">
        <v>4</v>
      </c>
    </row>
    <row r="116" spans="1:22" x14ac:dyDescent="0.25">
      <c r="C116" t="s">
        <v>13</v>
      </c>
      <c r="D116" t="s">
        <v>13</v>
      </c>
      <c r="E116" t="s">
        <v>13</v>
      </c>
      <c r="P116" t="s">
        <v>13</v>
      </c>
    </row>
    <row r="117" spans="1:22" x14ac:dyDescent="0.25">
      <c r="B117" t="s">
        <v>69</v>
      </c>
      <c r="C117">
        <v>1</v>
      </c>
      <c r="D117" t="s">
        <v>70</v>
      </c>
      <c r="P117" t="s">
        <v>13</v>
      </c>
    </row>
    <row r="118" spans="1:22" x14ac:dyDescent="0.25">
      <c r="B118" t="s">
        <v>71</v>
      </c>
      <c r="C118">
        <v>2</v>
      </c>
      <c r="D118">
        <v>7.3190000000000005E-2</v>
      </c>
      <c r="E118" t="s">
        <v>70</v>
      </c>
      <c r="R118" t="s">
        <v>13</v>
      </c>
      <c r="S118" t="s">
        <v>13</v>
      </c>
      <c r="T118" t="s">
        <v>13</v>
      </c>
    </row>
    <row r="119" spans="1:22" x14ac:dyDescent="0.25">
      <c r="C119" t="s">
        <v>13</v>
      </c>
      <c r="D119">
        <v>1</v>
      </c>
      <c r="E119">
        <v>2</v>
      </c>
      <c r="Q119" t="s">
        <v>72</v>
      </c>
      <c r="R119">
        <v>1</v>
      </c>
      <c r="S119" t="s">
        <v>70</v>
      </c>
    </row>
    <row r="120" spans="1:22" x14ac:dyDescent="0.25">
      <c r="A120" t="s">
        <v>13</v>
      </c>
      <c r="Q120" t="s">
        <v>73</v>
      </c>
      <c r="R120">
        <v>2</v>
      </c>
      <c r="S120">
        <v>0.1323</v>
      </c>
      <c r="T120" t="s">
        <v>70</v>
      </c>
    </row>
    <row r="121" spans="1:22" x14ac:dyDescent="0.25">
      <c r="A121" t="s">
        <v>13</v>
      </c>
      <c r="R121" t="s">
        <v>13</v>
      </c>
      <c r="S121">
        <v>1</v>
      </c>
      <c r="T121">
        <v>2</v>
      </c>
    </row>
    <row r="122" spans="1:22" x14ac:dyDescent="0.25">
      <c r="A122" t="s">
        <v>4</v>
      </c>
      <c r="P122" t="s">
        <v>13</v>
      </c>
    </row>
    <row r="123" spans="1:22" x14ac:dyDescent="0.25">
      <c r="A123" t="s">
        <v>13</v>
      </c>
      <c r="P123" t="s">
        <v>13</v>
      </c>
    </row>
    <row r="124" spans="1:22" x14ac:dyDescent="0.25">
      <c r="A124" t="s">
        <v>13</v>
      </c>
      <c r="P124" t="s">
        <v>52</v>
      </c>
    </row>
    <row r="125" spans="1:22" x14ac:dyDescent="0.25">
      <c r="C125" t="s">
        <v>13</v>
      </c>
      <c r="D125" t="s">
        <v>13</v>
      </c>
      <c r="E125" t="s">
        <v>13</v>
      </c>
      <c r="P125" t="s">
        <v>13</v>
      </c>
    </row>
    <row r="126" spans="1:22" x14ac:dyDescent="0.25">
      <c r="B126" t="s">
        <v>72</v>
      </c>
      <c r="C126">
        <v>1</v>
      </c>
      <c r="D126" t="s">
        <v>70</v>
      </c>
      <c r="P126" t="s">
        <v>220</v>
      </c>
    </row>
    <row r="127" spans="1:22" x14ac:dyDescent="0.25">
      <c r="B127" t="s">
        <v>73</v>
      </c>
      <c r="C127">
        <v>2</v>
      </c>
      <c r="D127">
        <v>0.12379999999999999</v>
      </c>
      <c r="E127" t="s">
        <v>70</v>
      </c>
      <c r="P127" t="s">
        <v>13</v>
      </c>
    </row>
    <row r="128" spans="1:22" x14ac:dyDescent="0.25">
      <c r="C128" t="s">
        <v>13</v>
      </c>
      <c r="D128">
        <v>1</v>
      </c>
      <c r="E128">
        <v>2</v>
      </c>
      <c r="R128" t="s">
        <v>13</v>
      </c>
      <c r="S128" t="s">
        <v>13</v>
      </c>
      <c r="T128" t="s">
        <v>13</v>
      </c>
      <c r="U128" t="s">
        <v>13</v>
      </c>
      <c r="V128" t="s">
        <v>13</v>
      </c>
    </row>
    <row r="129" spans="1:22" x14ac:dyDescent="0.25">
      <c r="A129" t="s">
        <v>13</v>
      </c>
      <c r="Q129" t="s">
        <v>75</v>
      </c>
      <c r="R129">
        <v>1</v>
      </c>
      <c r="S129" t="s">
        <v>70</v>
      </c>
    </row>
    <row r="130" spans="1:22" x14ac:dyDescent="0.25">
      <c r="A130" t="s">
        <v>13</v>
      </c>
      <c r="Q130" t="s">
        <v>76</v>
      </c>
      <c r="R130">
        <v>2</v>
      </c>
      <c r="S130">
        <v>0.14410000000000001</v>
      </c>
      <c r="T130" t="s">
        <v>70</v>
      </c>
    </row>
    <row r="131" spans="1:22" x14ac:dyDescent="0.25">
      <c r="A131" t="s">
        <v>52</v>
      </c>
      <c r="Q131" t="s">
        <v>77</v>
      </c>
      <c r="R131">
        <v>3</v>
      </c>
      <c r="S131">
        <v>9.8100000000000007E-2</v>
      </c>
      <c r="T131">
        <v>0.15440000000000001</v>
      </c>
      <c r="U131" t="s">
        <v>70</v>
      </c>
    </row>
    <row r="132" spans="1:22" x14ac:dyDescent="0.25">
      <c r="A132" t="s">
        <v>13</v>
      </c>
      <c r="Q132" t="s">
        <v>78</v>
      </c>
      <c r="R132">
        <v>4</v>
      </c>
      <c r="S132">
        <v>0.15440000000000001</v>
      </c>
      <c r="T132">
        <v>9.8100000000000007E-2</v>
      </c>
      <c r="U132">
        <v>0.14410000000000001</v>
      </c>
      <c r="V132" t="s">
        <v>70</v>
      </c>
    </row>
    <row r="133" spans="1:22" x14ac:dyDescent="0.25">
      <c r="A133" t="s">
        <v>74</v>
      </c>
      <c r="R133" t="s">
        <v>13</v>
      </c>
      <c r="S133">
        <v>1</v>
      </c>
      <c r="T133">
        <v>2</v>
      </c>
      <c r="U133">
        <v>3</v>
      </c>
      <c r="V133">
        <v>4</v>
      </c>
    </row>
    <row r="134" spans="1:22" x14ac:dyDescent="0.25">
      <c r="A134" t="s">
        <v>13</v>
      </c>
      <c r="P134" t="s">
        <v>13</v>
      </c>
    </row>
    <row r="135" spans="1:22" x14ac:dyDescent="0.25">
      <c r="C135" t="s">
        <v>13</v>
      </c>
      <c r="D135" t="s">
        <v>13</v>
      </c>
      <c r="E135" t="s">
        <v>13</v>
      </c>
      <c r="F135" t="s">
        <v>13</v>
      </c>
      <c r="G135" t="s">
        <v>13</v>
      </c>
      <c r="P135" t="s">
        <v>221</v>
      </c>
    </row>
    <row r="136" spans="1:22" x14ac:dyDescent="0.25">
      <c r="B136" t="s">
        <v>75</v>
      </c>
      <c r="C136">
        <v>1</v>
      </c>
      <c r="D136" t="s">
        <v>70</v>
      </c>
      <c r="P136" t="s">
        <v>13</v>
      </c>
    </row>
    <row r="137" spans="1:22" x14ac:dyDescent="0.25">
      <c r="B137" t="s">
        <v>76</v>
      </c>
      <c r="C137">
        <v>2</v>
      </c>
      <c r="D137">
        <v>0.1384</v>
      </c>
      <c r="E137" t="s">
        <v>70</v>
      </c>
      <c r="Q137" t="s">
        <v>80</v>
      </c>
      <c r="R137">
        <v>-24.83</v>
      </c>
    </row>
    <row r="138" spans="1:22" x14ac:dyDescent="0.25">
      <c r="B138" t="s">
        <v>77</v>
      </c>
      <c r="C138">
        <v>3</v>
      </c>
      <c r="D138">
        <v>9.0399999999999994E-2</v>
      </c>
      <c r="E138">
        <v>0.1449</v>
      </c>
      <c r="F138" t="s">
        <v>70</v>
      </c>
      <c r="Q138" t="s">
        <v>81</v>
      </c>
      <c r="R138">
        <v>-18.54</v>
      </c>
    </row>
    <row r="139" spans="1:22" x14ac:dyDescent="0.25">
      <c r="B139" t="s">
        <v>78</v>
      </c>
      <c r="C139">
        <v>4</v>
      </c>
      <c r="D139">
        <v>0.1449</v>
      </c>
      <c r="E139">
        <v>9.0399999999999994E-2</v>
      </c>
      <c r="F139">
        <v>0.12859999999999999</v>
      </c>
      <c r="G139" t="s">
        <v>70</v>
      </c>
      <c r="P139" t="s">
        <v>13</v>
      </c>
    </row>
    <row r="140" spans="1:22" x14ac:dyDescent="0.25">
      <c r="C140" t="s">
        <v>13</v>
      </c>
      <c r="D140">
        <v>1</v>
      </c>
      <c r="E140">
        <v>2</v>
      </c>
      <c r="F140">
        <v>3</v>
      </c>
      <c r="G140">
        <v>4</v>
      </c>
      <c r="P140" t="s">
        <v>82</v>
      </c>
    </row>
    <row r="141" spans="1:22" x14ac:dyDescent="0.25">
      <c r="A141" t="s">
        <v>13</v>
      </c>
      <c r="P141" t="s">
        <v>13</v>
      </c>
    </row>
    <row r="142" spans="1:22" x14ac:dyDescent="0.25">
      <c r="A142" t="s">
        <v>79</v>
      </c>
    </row>
    <row r="143" spans="1:22" x14ac:dyDescent="0.25">
      <c r="A143" t="s">
        <v>13</v>
      </c>
    </row>
    <row r="144" spans="1:22" x14ac:dyDescent="0.25">
      <c r="B144" t="s">
        <v>80</v>
      </c>
      <c r="C144">
        <v>-33.1</v>
      </c>
    </row>
    <row r="145" spans="1:3" x14ac:dyDescent="0.25">
      <c r="B145" t="s">
        <v>81</v>
      </c>
      <c r="C145">
        <v>-26.44</v>
      </c>
    </row>
    <row r="146" spans="1:3" x14ac:dyDescent="0.25">
      <c r="A146" t="s">
        <v>13</v>
      </c>
    </row>
    <row r="147" spans="1:3" x14ac:dyDescent="0.25">
      <c r="A147" t="s">
        <v>82</v>
      </c>
    </row>
    <row r="148" spans="1:3" x14ac:dyDescent="0.25">
      <c r="A148" t="s">
        <v>13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opLeftCell="A62" workbookViewId="0">
      <selection activeCell="H45" sqref="H45:H46"/>
    </sheetView>
  </sheetViews>
  <sheetFormatPr defaultRowHeight="15" x14ac:dyDescent="0.25"/>
  <sheetData>
    <row r="1" spans="1:2" x14ac:dyDescent="0.25">
      <c r="A1" t="s">
        <v>12</v>
      </c>
    </row>
    <row r="2" spans="1:2" x14ac:dyDescent="0.25">
      <c r="A2" t="s">
        <v>13</v>
      </c>
    </row>
    <row r="3" spans="1:2" x14ac:dyDescent="0.25">
      <c r="A3" t="s">
        <v>14</v>
      </c>
      <c r="B3" t="s">
        <v>11</v>
      </c>
    </row>
    <row r="4" spans="1:2" x14ac:dyDescent="0.25">
      <c r="A4" t="s">
        <v>15</v>
      </c>
      <c r="B4" t="s">
        <v>91</v>
      </c>
    </row>
    <row r="5" spans="1:2" x14ac:dyDescent="0.25">
      <c r="A5" t="s">
        <v>17</v>
      </c>
      <c r="B5" t="s">
        <v>18</v>
      </c>
    </row>
    <row r="6" spans="1:2" x14ac:dyDescent="0.25">
      <c r="A6" t="s">
        <v>19</v>
      </c>
      <c r="B6">
        <v>72</v>
      </c>
    </row>
    <row r="7" spans="1:2" x14ac:dyDescent="0.25">
      <c r="A7" t="s">
        <v>13</v>
      </c>
    </row>
    <row r="8" spans="1:2" x14ac:dyDescent="0.25">
      <c r="A8" t="s">
        <v>20</v>
      </c>
    </row>
    <row r="9" spans="1:2" x14ac:dyDescent="0.25">
      <c r="A9" t="s">
        <v>13</v>
      </c>
    </row>
    <row r="10" spans="1:2" x14ac:dyDescent="0.25">
      <c r="A10" t="s">
        <v>21</v>
      </c>
    </row>
    <row r="11" spans="1:2" x14ac:dyDescent="0.25">
      <c r="A11" t="s">
        <v>13</v>
      </c>
    </row>
    <row r="12" spans="1:2" x14ac:dyDescent="0.25">
      <c r="A12" t="s">
        <v>13</v>
      </c>
    </row>
    <row r="13" spans="1:2" x14ac:dyDescent="0.25">
      <c r="A13" t="s">
        <v>22</v>
      </c>
    </row>
    <row r="14" spans="1:2" x14ac:dyDescent="0.25">
      <c r="A14" t="s">
        <v>13</v>
      </c>
    </row>
    <row r="15" spans="1:2" x14ac:dyDescent="0.25">
      <c r="A15" t="s">
        <v>23</v>
      </c>
    </row>
    <row r="16" spans="1:2" x14ac:dyDescent="0.25">
      <c r="A16" t="s">
        <v>13</v>
      </c>
    </row>
    <row r="17" spans="1:6" x14ac:dyDescent="0.25">
      <c r="A17" t="s">
        <v>24</v>
      </c>
      <c r="B17" t="s">
        <v>25</v>
      </c>
      <c r="C17" t="s">
        <v>26</v>
      </c>
      <c r="D17" t="s">
        <v>27</v>
      </c>
      <c r="E17" t="s">
        <v>28</v>
      </c>
    </row>
    <row r="18" spans="1:6" x14ac:dyDescent="0.25">
      <c r="A18" t="s">
        <v>18</v>
      </c>
      <c r="B18" t="s">
        <v>2</v>
      </c>
      <c r="C18" t="s">
        <v>29</v>
      </c>
      <c r="D18">
        <v>1</v>
      </c>
      <c r="E18">
        <v>8</v>
      </c>
    </row>
    <row r="19" spans="1:6" x14ac:dyDescent="0.25">
      <c r="B19" t="s">
        <v>5</v>
      </c>
      <c r="C19" t="s">
        <v>30</v>
      </c>
      <c r="D19">
        <v>1</v>
      </c>
      <c r="E19">
        <v>9</v>
      </c>
    </row>
    <row r="20" spans="1:6" x14ac:dyDescent="0.25">
      <c r="A20" t="s">
        <v>13</v>
      </c>
    </row>
    <row r="21" spans="1:6" x14ac:dyDescent="0.25">
      <c r="A21" t="s">
        <v>13</v>
      </c>
    </row>
    <row r="22" spans="1:6" x14ac:dyDescent="0.25">
      <c r="A22" t="s">
        <v>31</v>
      </c>
    </row>
    <row r="23" spans="1:6" x14ac:dyDescent="0.25">
      <c r="A23" t="s">
        <v>13</v>
      </c>
    </row>
    <row r="24" spans="1:6" x14ac:dyDescent="0.25">
      <c r="A24" t="s">
        <v>24</v>
      </c>
      <c r="B24" t="s">
        <v>25</v>
      </c>
      <c r="C24" t="s">
        <v>32</v>
      </c>
      <c r="D24" t="s">
        <v>33</v>
      </c>
      <c r="E24" t="s">
        <v>34</v>
      </c>
      <c r="F24" t="s">
        <v>35</v>
      </c>
    </row>
    <row r="25" spans="1:6" x14ac:dyDescent="0.25">
      <c r="A25" t="s">
        <v>18</v>
      </c>
      <c r="B25" t="s">
        <v>36</v>
      </c>
      <c r="C25">
        <v>9.8899999999999995E-3</v>
      </c>
      <c r="D25">
        <v>1.745E-3</v>
      </c>
    </row>
    <row r="27" spans="1:6" x14ac:dyDescent="0.25">
      <c r="B27" t="s">
        <v>2</v>
      </c>
      <c r="C27" t="s">
        <v>37</v>
      </c>
      <c r="D27" t="s">
        <v>38</v>
      </c>
      <c r="E27">
        <v>0.17699999999999999</v>
      </c>
      <c r="F27">
        <v>0.12330000000000001</v>
      </c>
    </row>
    <row r="28" spans="1:6" x14ac:dyDescent="0.25">
      <c r="B28" t="s">
        <v>5</v>
      </c>
      <c r="C28" t="s">
        <v>37</v>
      </c>
      <c r="D28" t="s">
        <v>38</v>
      </c>
      <c r="E28">
        <v>0.1038</v>
      </c>
      <c r="F28">
        <v>0.14249999999999999</v>
      </c>
    </row>
    <row r="29" spans="1:6" x14ac:dyDescent="0.25">
      <c r="A29" t="s">
        <v>13</v>
      </c>
    </row>
    <row r="30" spans="1:6" x14ac:dyDescent="0.25">
      <c r="A30" t="s">
        <v>13</v>
      </c>
    </row>
    <row r="31" spans="1:6" x14ac:dyDescent="0.25">
      <c r="A31" t="s">
        <v>39</v>
      </c>
    </row>
    <row r="32" spans="1:6" x14ac:dyDescent="0.25">
      <c r="A32" t="s">
        <v>13</v>
      </c>
    </row>
    <row r="33" spans="1:6" x14ac:dyDescent="0.25">
      <c r="B33" t="s">
        <v>40</v>
      </c>
      <c r="C33" t="s">
        <v>41</v>
      </c>
    </row>
    <row r="34" spans="1:6" x14ac:dyDescent="0.25">
      <c r="B34">
        <v>-237.04</v>
      </c>
      <c r="C34">
        <v>65</v>
      </c>
    </row>
    <row r="35" spans="1:6" x14ac:dyDescent="0.25">
      <c r="B35" t="s">
        <v>13</v>
      </c>
    </row>
    <row r="36" spans="1:6" x14ac:dyDescent="0.25">
      <c r="A36" t="s">
        <v>42</v>
      </c>
    </row>
    <row r="37" spans="1:6" x14ac:dyDescent="0.25">
      <c r="A37" t="s">
        <v>13</v>
      </c>
    </row>
    <row r="38" spans="1:6" x14ac:dyDescent="0.25">
      <c r="A38" t="s">
        <v>13</v>
      </c>
    </row>
    <row r="39" spans="1:6" x14ac:dyDescent="0.25">
      <c r="A39" t="s">
        <v>43</v>
      </c>
    </row>
    <row r="40" spans="1:6" x14ac:dyDescent="0.25">
      <c r="A40" t="s">
        <v>13</v>
      </c>
    </row>
    <row r="41" spans="1:6" x14ac:dyDescent="0.25">
      <c r="A41" t="s">
        <v>44</v>
      </c>
    </row>
    <row r="42" spans="1:6" x14ac:dyDescent="0.25">
      <c r="A42" t="s">
        <v>13</v>
      </c>
    </row>
    <row r="43" spans="1:6" x14ac:dyDescent="0.25">
      <c r="A43" t="s">
        <v>45</v>
      </c>
      <c r="B43" t="s">
        <v>46</v>
      </c>
      <c r="C43" t="s">
        <v>47</v>
      </c>
      <c r="D43" t="s">
        <v>48</v>
      </c>
      <c r="E43" t="s">
        <v>49</v>
      </c>
      <c r="F43" t="s">
        <v>50</v>
      </c>
    </row>
    <row r="44" spans="1:6" x14ac:dyDescent="0.25">
      <c r="A44" t="s">
        <v>3</v>
      </c>
      <c r="B44">
        <v>23.3</v>
      </c>
      <c r="C44">
        <v>1</v>
      </c>
      <c r="D44">
        <v>23.3</v>
      </c>
      <c r="E44">
        <v>10.8</v>
      </c>
      <c r="F44" s="11" t="s">
        <v>51</v>
      </c>
    </row>
    <row r="45" spans="1:6" x14ac:dyDescent="0.25">
      <c r="A45" t="s">
        <v>4</v>
      </c>
      <c r="B45">
        <v>2.42</v>
      </c>
      <c r="C45">
        <v>1</v>
      </c>
      <c r="D45">
        <v>2.42</v>
      </c>
      <c r="E45">
        <v>11.3</v>
      </c>
      <c r="F45" s="11">
        <v>0.14799999999999999</v>
      </c>
    </row>
    <row r="46" spans="1:6" x14ac:dyDescent="0.25">
      <c r="A46" t="s">
        <v>52</v>
      </c>
      <c r="B46">
        <v>0</v>
      </c>
      <c r="C46">
        <v>1</v>
      </c>
      <c r="D46">
        <v>0</v>
      </c>
      <c r="E46">
        <v>21.8</v>
      </c>
      <c r="F46" s="11">
        <v>0.995</v>
      </c>
    </row>
    <row r="47" spans="1:6" x14ac:dyDescent="0.25">
      <c r="A47" t="s">
        <v>13</v>
      </c>
    </row>
    <row r="48" spans="1:6" x14ac:dyDescent="0.25">
      <c r="A48" t="s">
        <v>53</v>
      </c>
    </row>
    <row r="49" spans="1:7" x14ac:dyDescent="0.25">
      <c r="A49" t="s">
        <v>13</v>
      </c>
    </row>
    <row r="50" spans="1:7" x14ac:dyDescent="0.25">
      <c r="A50" t="s">
        <v>45</v>
      </c>
      <c r="B50" t="s">
        <v>46</v>
      </c>
      <c r="C50" t="s">
        <v>47</v>
      </c>
      <c r="D50" t="s">
        <v>48</v>
      </c>
      <c r="E50" t="s">
        <v>49</v>
      </c>
      <c r="F50" t="s">
        <v>50</v>
      </c>
    </row>
    <row r="51" spans="1:7" x14ac:dyDescent="0.25">
      <c r="A51" t="s">
        <v>52</v>
      </c>
      <c r="B51">
        <v>0</v>
      </c>
      <c r="C51">
        <v>1</v>
      </c>
      <c r="D51">
        <v>0</v>
      </c>
      <c r="E51">
        <v>21.8</v>
      </c>
      <c r="F51">
        <v>0.995</v>
      </c>
    </row>
    <row r="52" spans="1:7" x14ac:dyDescent="0.25">
      <c r="A52" t="s">
        <v>13</v>
      </c>
    </row>
    <row r="53" spans="1:7" x14ac:dyDescent="0.25">
      <c r="A53" t="s">
        <v>54</v>
      </c>
    </row>
    <row r="54" spans="1:7" x14ac:dyDescent="0.25">
      <c r="A54" t="s">
        <v>13</v>
      </c>
    </row>
    <row r="55" spans="1:7" x14ac:dyDescent="0.25">
      <c r="A55" t="s">
        <v>13</v>
      </c>
    </row>
    <row r="56" spans="1:7" x14ac:dyDescent="0.25">
      <c r="A56" t="s">
        <v>92</v>
      </c>
    </row>
    <row r="57" spans="1:7" x14ac:dyDescent="0.25">
      <c r="A57" t="s">
        <v>13</v>
      </c>
    </row>
    <row r="58" spans="1:7" x14ac:dyDescent="0.25">
      <c r="A58" t="s">
        <v>93</v>
      </c>
    </row>
    <row r="59" spans="1:7" x14ac:dyDescent="0.25">
      <c r="A59" t="s">
        <v>13</v>
      </c>
    </row>
    <row r="60" spans="1:7" x14ac:dyDescent="0.25">
      <c r="A60" t="s">
        <v>13</v>
      </c>
    </row>
    <row r="61" spans="1:7" x14ac:dyDescent="0.25">
      <c r="A61" t="s">
        <v>55</v>
      </c>
    </row>
    <row r="62" spans="1:7" x14ac:dyDescent="0.25">
      <c r="A62" t="s">
        <v>13</v>
      </c>
    </row>
    <row r="63" spans="1:7" x14ac:dyDescent="0.25">
      <c r="A63" t="s">
        <v>13</v>
      </c>
    </row>
    <row r="64" spans="1:7" x14ac:dyDescent="0.25">
      <c r="B64" t="s">
        <v>3</v>
      </c>
      <c r="C64" t="s">
        <v>8</v>
      </c>
      <c r="D64" t="s">
        <v>9</v>
      </c>
      <c r="F64" t="s">
        <v>8</v>
      </c>
      <c r="G64" t="s">
        <v>9</v>
      </c>
    </row>
    <row r="65" spans="1:11" x14ac:dyDescent="0.25">
      <c r="C65">
        <v>2.0329999999999999</v>
      </c>
      <c r="D65">
        <v>2.1539999999999999</v>
      </c>
      <c r="F65">
        <f>10^C65</f>
        <v>107.89467222298293</v>
      </c>
      <c r="G65">
        <f>10^D65</f>
        <v>142.56075936021881</v>
      </c>
      <c r="I65">
        <f>G65*100/F65</f>
        <v>132.12956341865745</v>
      </c>
      <c r="K65" t="s">
        <v>210</v>
      </c>
    </row>
    <row r="66" spans="1:11" x14ac:dyDescent="0.25">
      <c r="A66" t="s">
        <v>13</v>
      </c>
    </row>
    <row r="67" spans="1:11" x14ac:dyDescent="0.25">
      <c r="A67" t="s">
        <v>13</v>
      </c>
    </row>
    <row r="68" spans="1:11" x14ac:dyDescent="0.25">
      <c r="A68" t="s">
        <v>94</v>
      </c>
    </row>
    <row r="69" spans="1:11" x14ac:dyDescent="0.25">
      <c r="A69" t="s">
        <v>13</v>
      </c>
    </row>
    <row r="70" spans="1:11" x14ac:dyDescent="0.25">
      <c r="A70" t="s">
        <v>13</v>
      </c>
    </row>
    <row r="71" spans="1:11" x14ac:dyDescent="0.25">
      <c r="A71" t="s">
        <v>57</v>
      </c>
    </row>
    <row r="72" spans="1:11" x14ac:dyDescent="0.25">
      <c r="A72" t="s">
        <v>13</v>
      </c>
    </row>
    <row r="73" spans="1:11" x14ac:dyDescent="0.25">
      <c r="A73" t="s">
        <v>13</v>
      </c>
    </row>
    <row r="74" spans="1:11" x14ac:dyDescent="0.25">
      <c r="B74" t="s">
        <v>4</v>
      </c>
      <c r="C74" t="s">
        <v>6</v>
      </c>
      <c r="D74" t="s">
        <v>7</v>
      </c>
    </row>
    <row r="75" spans="1:11" x14ac:dyDescent="0.25">
      <c r="C75">
        <v>2.1110000000000002</v>
      </c>
      <c r="D75">
        <v>2.077</v>
      </c>
    </row>
    <row r="76" spans="1:11" x14ac:dyDescent="0.25">
      <c r="A76" t="s">
        <v>13</v>
      </c>
    </row>
    <row r="77" spans="1:11" x14ac:dyDescent="0.25">
      <c r="A77" t="s">
        <v>13</v>
      </c>
    </row>
    <row r="78" spans="1:11" x14ac:dyDescent="0.25">
      <c r="A78" t="s">
        <v>95</v>
      </c>
    </row>
    <row r="79" spans="1:11" x14ac:dyDescent="0.25">
      <c r="A79" t="s">
        <v>13</v>
      </c>
    </row>
    <row r="80" spans="1:11" x14ac:dyDescent="0.25">
      <c r="A80" t="s">
        <v>13</v>
      </c>
    </row>
    <row r="81" spans="1:8" x14ac:dyDescent="0.25">
      <c r="A81" t="s">
        <v>59</v>
      </c>
    </row>
    <row r="82" spans="1:8" x14ac:dyDescent="0.25">
      <c r="A82" t="s">
        <v>13</v>
      </c>
    </row>
    <row r="83" spans="1:8" x14ac:dyDescent="0.25">
      <c r="A83" t="s">
        <v>13</v>
      </c>
    </row>
    <row r="84" spans="1:8" x14ac:dyDescent="0.25">
      <c r="B84" t="s">
        <v>4</v>
      </c>
      <c r="C84" t="s">
        <v>6</v>
      </c>
      <c r="D84" t="s">
        <v>7</v>
      </c>
      <c r="F84" t="s">
        <v>4</v>
      </c>
      <c r="G84" t="s">
        <v>6</v>
      </c>
      <c r="H84" t="s">
        <v>7</v>
      </c>
    </row>
    <row r="85" spans="1:8" x14ac:dyDescent="0.25">
      <c r="B85" t="s">
        <v>3</v>
      </c>
      <c r="C85" t="s">
        <v>13</v>
      </c>
      <c r="F85" t="s">
        <v>3</v>
      </c>
      <c r="G85" t="s">
        <v>13</v>
      </c>
    </row>
    <row r="86" spans="1:8" x14ac:dyDescent="0.25">
      <c r="B86" t="s">
        <v>8</v>
      </c>
      <c r="C86">
        <v>2.0499999999999998</v>
      </c>
      <c r="D86">
        <v>2.016</v>
      </c>
      <c r="F86" t="s">
        <v>8</v>
      </c>
      <c r="G86" s="1">
        <f>10^C86</f>
        <v>112.20184543019634</v>
      </c>
      <c r="H86" s="1">
        <f>10^D86</f>
        <v>103.75284158180128</v>
      </c>
    </row>
    <row r="87" spans="1:8" x14ac:dyDescent="0.25">
      <c r="B87" t="s">
        <v>9</v>
      </c>
      <c r="C87">
        <v>2.1709999999999998</v>
      </c>
      <c r="D87">
        <v>2.137</v>
      </c>
      <c r="F87" t="s">
        <v>9</v>
      </c>
      <c r="G87" s="1">
        <f>10^C87</f>
        <v>148.25180851459541</v>
      </c>
      <c r="H87" s="1">
        <f>10^D87</f>
        <v>137.08817661648544</v>
      </c>
    </row>
    <row r="88" spans="1:8" x14ac:dyDescent="0.25">
      <c r="A88" t="s">
        <v>13</v>
      </c>
    </row>
    <row r="89" spans="1:8" x14ac:dyDescent="0.25">
      <c r="A89" t="s">
        <v>13</v>
      </c>
    </row>
    <row r="90" spans="1:8" x14ac:dyDescent="0.25">
      <c r="A90" t="s">
        <v>60</v>
      </c>
    </row>
    <row r="91" spans="1:8" x14ac:dyDescent="0.25">
      <c r="A91" t="s">
        <v>13</v>
      </c>
    </row>
    <row r="92" spans="1:8" x14ac:dyDescent="0.25">
      <c r="A92" t="s">
        <v>61</v>
      </c>
      <c r="B92">
        <v>3.0980000000000001E-2</v>
      </c>
    </row>
    <row r="93" spans="1:8" x14ac:dyDescent="0.25">
      <c r="A93" t="s">
        <v>62</v>
      </c>
      <c r="B93">
        <v>3.3329999999999999E-2</v>
      </c>
    </row>
    <row r="94" spans="1:8" x14ac:dyDescent="0.25">
      <c r="A94" t="s">
        <v>63</v>
      </c>
      <c r="B94">
        <v>2.7040000000000002E-2</v>
      </c>
    </row>
    <row r="95" spans="1:8" x14ac:dyDescent="0.25">
      <c r="A95" t="s">
        <v>13</v>
      </c>
    </row>
    <row r="96" spans="1:8" x14ac:dyDescent="0.25">
      <c r="A96" t="s">
        <v>96</v>
      </c>
    </row>
    <row r="97" spans="1:3" x14ac:dyDescent="0.25">
      <c r="A97" t="s">
        <v>13</v>
      </c>
    </row>
    <row r="98" spans="1:3" x14ac:dyDescent="0.25">
      <c r="A98" t="s">
        <v>65</v>
      </c>
    </row>
    <row r="99" spans="1:3" x14ac:dyDescent="0.25">
      <c r="A99" t="s">
        <v>13</v>
      </c>
    </row>
    <row r="100" spans="1:3" x14ac:dyDescent="0.25">
      <c r="B100" t="s">
        <v>3</v>
      </c>
      <c r="C100" t="s">
        <v>4</v>
      </c>
    </row>
    <row r="101" spans="1:3" x14ac:dyDescent="0.25">
      <c r="B101" t="s">
        <v>13</v>
      </c>
    </row>
    <row r="102" spans="1:3" x14ac:dyDescent="0.25">
      <c r="A102" t="s">
        <v>61</v>
      </c>
      <c r="B102">
        <v>2.86E-2</v>
      </c>
      <c r="C102">
        <v>3.1E-2</v>
      </c>
    </row>
    <row r="103" spans="1:3" x14ac:dyDescent="0.25">
      <c r="B103" t="s">
        <v>13</v>
      </c>
    </row>
    <row r="104" spans="1:3" x14ac:dyDescent="0.25">
      <c r="A104" t="s">
        <v>62</v>
      </c>
      <c r="B104">
        <v>3.0159999999999999E-2</v>
      </c>
      <c r="C104">
        <v>3.1E-2</v>
      </c>
    </row>
    <row r="105" spans="1:3" x14ac:dyDescent="0.25">
      <c r="B105" t="s">
        <v>13</v>
      </c>
    </row>
    <row r="106" spans="1:3" x14ac:dyDescent="0.25">
      <c r="A106" t="s">
        <v>63</v>
      </c>
      <c r="B106">
        <v>2.7040000000000002E-2</v>
      </c>
      <c r="C106">
        <v>3.1E-2</v>
      </c>
    </row>
    <row r="107" spans="1:3" x14ac:dyDescent="0.25">
      <c r="B107" t="s">
        <v>13</v>
      </c>
    </row>
    <row r="108" spans="1:3" x14ac:dyDescent="0.25">
      <c r="A108" t="s">
        <v>66</v>
      </c>
    </row>
    <row r="110" spans="1:3" x14ac:dyDescent="0.25">
      <c r="A110">
        <v>8.2030000000000004E-4</v>
      </c>
      <c r="B110">
        <v>9.6100000000000005E-4</v>
      </c>
      <c r="C110" t="s">
        <v>13</v>
      </c>
    </row>
    <row r="112" spans="1:3" x14ac:dyDescent="0.25">
      <c r="A112" t="s">
        <v>13</v>
      </c>
    </row>
    <row r="113" spans="1:5" x14ac:dyDescent="0.25">
      <c r="A113" t="s">
        <v>97</v>
      </c>
    </row>
    <row r="114" spans="1:5" x14ac:dyDescent="0.25">
      <c r="A114" t="s">
        <v>13</v>
      </c>
    </row>
    <row r="115" spans="1:5" x14ac:dyDescent="0.25">
      <c r="A115" t="s">
        <v>68</v>
      </c>
    </row>
    <row r="116" spans="1:5" x14ac:dyDescent="0.25">
      <c r="A116" t="s">
        <v>13</v>
      </c>
    </row>
    <row r="117" spans="1:5" x14ac:dyDescent="0.25">
      <c r="A117" t="s">
        <v>13</v>
      </c>
    </row>
    <row r="118" spans="1:5" x14ac:dyDescent="0.25">
      <c r="A118" t="s">
        <v>3</v>
      </c>
    </row>
    <row r="119" spans="1:5" x14ac:dyDescent="0.25">
      <c r="A119" t="s">
        <v>13</v>
      </c>
    </row>
    <row r="120" spans="1:5" x14ac:dyDescent="0.25">
      <c r="A120" t="s">
        <v>13</v>
      </c>
    </row>
    <row r="121" spans="1:5" x14ac:dyDescent="0.25">
      <c r="C121" t="s">
        <v>13</v>
      </c>
      <c r="D121" t="s">
        <v>13</v>
      </c>
      <c r="E121" t="s">
        <v>13</v>
      </c>
    </row>
    <row r="122" spans="1:5" x14ac:dyDescent="0.25">
      <c r="B122" t="s">
        <v>69</v>
      </c>
      <c r="C122">
        <v>1</v>
      </c>
      <c r="D122" t="s">
        <v>70</v>
      </c>
    </row>
    <row r="123" spans="1:5" x14ac:dyDescent="0.25">
      <c r="B123" t="s">
        <v>71</v>
      </c>
      <c r="C123">
        <v>2</v>
      </c>
      <c r="D123">
        <v>5.5210000000000002E-2</v>
      </c>
      <c r="E123" t="s">
        <v>70</v>
      </c>
    </row>
    <row r="124" spans="1:5" x14ac:dyDescent="0.25">
      <c r="C124" t="s">
        <v>13</v>
      </c>
      <c r="D124">
        <v>1</v>
      </c>
      <c r="E124">
        <v>2</v>
      </c>
    </row>
    <row r="125" spans="1:5" x14ac:dyDescent="0.25">
      <c r="A125" t="s">
        <v>13</v>
      </c>
    </row>
    <row r="126" spans="1:5" x14ac:dyDescent="0.25">
      <c r="A126" t="s">
        <v>13</v>
      </c>
    </row>
    <row r="127" spans="1:5" x14ac:dyDescent="0.25">
      <c r="A127" t="s">
        <v>4</v>
      </c>
    </row>
    <row r="128" spans="1:5" x14ac:dyDescent="0.25">
      <c r="A128" t="s">
        <v>13</v>
      </c>
    </row>
    <row r="129" spans="1:7" x14ac:dyDescent="0.25">
      <c r="A129" t="s">
        <v>13</v>
      </c>
    </row>
    <row r="130" spans="1:7" x14ac:dyDescent="0.25">
      <c r="C130" t="s">
        <v>13</v>
      </c>
      <c r="D130" t="s">
        <v>13</v>
      </c>
      <c r="E130" t="s">
        <v>13</v>
      </c>
    </row>
    <row r="131" spans="1:7" x14ac:dyDescent="0.25">
      <c r="B131" t="s">
        <v>72</v>
      </c>
      <c r="C131">
        <v>1</v>
      </c>
      <c r="D131" t="s">
        <v>70</v>
      </c>
    </row>
    <row r="132" spans="1:7" x14ac:dyDescent="0.25">
      <c r="B132" t="s">
        <v>73</v>
      </c>
      <c r="C132">
        <v>2</v>
      </c>
      <c r="D132">
        <v>4.8309999999999999E-2</v>
      </c>
      <c r="E132" t="s">
        <v>70</v>
      </c>
    </row>
    <row r="133" spans="1:7" x14ac:dyDescent="0.25">
      <c r="C133" t="s">
        <v>13</v>
      </c>
      <c r="D133">
        <v>1</v>
      </c>
      <c r="E133">
        <v>2</v>
      </c>
    </row>
    <row r="134" spans="1:7" x14ac:dyDescent="0.25">
      <c r="A134" t="s">
        <v>13</v>
      </c>
    </row>
    <row r="135" spans="1:7" x14ac:dyDescent="0.25">
      <c r="A135" t="s">
        <v>13</v>
      </c>
    </row>
    <row r="136" spans="1:7" x14ac:dyDescent="0.25">
      <c r="A136" t="s">
        <v>52</v>
      </c>
    </row>
    <row r="137" spans="1:7" x14ac:dyDescent="0.25">
      <c r="A137" t="s">
        <v>13</v>
      </c>
    </row>
    <row r="138" spans="1:7" x14ac:dyDescent="0.25">
      <c r="A138" t="s">
        <v>98</v>
      </c>
    </row>
    <row r="139" spans="1:7" x14ac:dyDescent="0.25">
      <c r="A139" t="s">
        <v>13</v>
      </c>
    </row>
    <row r="140" spans="1:7" x14ac:dyDescent="0.25">
      <c r="C140" t="s">
        <v>13</v>
      </c>
      <c r="D140" t="s">
        <v>13</v>
      </c>
      <c r="E140" t="s">
        <v>13</v>
      </c>
      <c r="F140" t="s">
        <v>13</v>
      </c>
      <c r="G140" t="s">
        <v>13</v>
      </c>
    </row>
    <row r="141" spans="1:7" x14ac:dyDescent="0.25">
      <c r="B141" t="s">
        <v>75</v>
      </c>
      <c r="C141">
        <v>1</v>
      </c>
      <c r="D141" t="s">
        <v>70</v>
      </c>
    </row>
    <row r="142" spans="1:7" x14ac:dyDescent="0.25">
      <c r="B142" t="s">
        <v>76</v>
      </c>
      <c r="C142">
        <v>2</v>
      </c>
      <c r="D142">
        <v>6.6559999999999994E-2</v>
      </c>
      <c r="E142" t="s">
        <v>70</v>
      </c>
    </row>
    <row r="143" spans="1:7" x14ac:dyDescent="0.25">
      <c r="B143" t="s">
        <v>77</v>
      </c>
      <c r="C143">
        <v>3</v>
      </c>
      <c r="D143">
        <v>6.8409999999999999E-2</v>
      </c>
      <c r="E143">
        <v>7.356E-2</v>
      </c>
      <c r="F143" t="s">
        <v>70</v>
      </c>
    </row>
    <row r="144" spans="1:7" x14ac:dyDescent="0.25">
      <c r="B144" t="s">
        <v>78</v>
      </c>
      <c r="C144">
        <v>4</v>
      </c>
      <c r="D144">
        <v>7.356E-2</v>
      </c>
      <c r="E144">
        <v>6.8409999999999999E-2</v>
      </c>
      <c r="F144">
        <v>5.9659999999999998E-2</v>
      </c>
      <c r="G144" t="s">
        <v>70</v>
      </c>
    </row>
    <row r="145" spans="1:7" x14ac:dyDescent="0.25">
      <c r="C145" t="s">
        <v>13</v>
      </c>
      <c r="D145">
        <v>1</v>
      </c>
      <c r="E145">
        <v>2</v>
      </c>
      <c r="F145">
        <v>3</v>
      </c>
      <c r="G145">
        <v>4</v>
      </c>
    </row>
    <row r="146" spans="1:7" x14ac:dyDescent="0.25">
      <c r="A146" t="s">
        <v>13</v>
      </c>
    </row>
    <row r="147" spans="1:7" x14ac:dyDescent="0.25">
      <c r="A147" t="s">
        <v>99</v>
      </c>
    </row>
    <row r="148" spans="1:7" x14ac:dyDescent="0.25">
      <c r="A148" t="s">
        <v>13</v>
      </c>
    </row>
    <row r="149" spans="1:7" x14ac:dyDescent="0.25">
      <c r="B149" t="s">
        <v>80</v>
      </c>
      <c r="C149">
        <v>-106.07</v>
      </c>
    </row>
    <row r="150" spans="1:7" x14ac:dyDescent="0.25">
      <c r="B150" t="s">
        <v>81</v>
      </c>
      <c r="C150">
        <v>-99.41</v>
      </c>
    </row>
    <row r="151" spans="1:7" x14ac:dyDescent="0.25">
      <c r="A151" t="s">
        <v>13</v>
      </c>
    </row>
    <row r="152" spans="1:7" x14ac:dyDescent="0.25">
      <c r="A152" t="s">
        <v>82</v>
      </c>
    </row>
    <row r="153" spans="1:7" x14ac:dyDescent="0.25">
      <c r="A153" t="s">
        <v>13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1"/>
  <sheetViews>
    <sheetView workbookViewId="0">
      <selection activeCell="J57" sqref="J57"/>
    </sheetView>
  </sheetViews>
  <sheetFormatPr defaultRowHeight="15" x14ac:dyDescent="0.25"/>
  <sheetData>
    <row r="1" spans="1:2" x14ac:dyDescent="0.25">
      <c r="A1" t="s">
        <v>12</v>
      </c>
    </row>
    <row r="2" spans="1:2" x14ac:dyDescent="0.25">
      <c r="A2" t="s">
        <v>13</v>
      </c>
    </row>
    <row r="3" spans="1:2" x14ac:dyDescent="0.25">
      <c r="A3" t="s">
        <v>14</v>
      </c>
      <c r="B3" t="s">
        <v>11</v>
      </c>
    </row>
    <row r="4" spans="1:2" x14ac:dyDescent="0.25">
      <c r="A4" t="s">
        <v>15</v>
      </c>
      <c r="B4" t="s">
        <v>91</v>
      </c>
    </row>
    <row r="5" spans="1:2" x14ac:dyDescent="0.25">
      <c r="A5" t="s">
        <v>17</v>
      </c>
      <c r="B5" t="s">
        <v>101</v>
      </c>
    </row>
    <row r="6" spans="1:2" x14ac:dyDescent="0.25">
      <c r="A6" t="s">
        <v>19</v>
      </c>
      <c r="B6">
        <v>64</v>
      </c>
    </row>
    <row r="7" spans="1:2" x14ac:dyDescent="0.25">
      <c r="A7" t="s">
        <v>13</v>
      </c>
    </row>
    <row r="8" spans="1:2" x14ac:dyDescent="0.25">
      <c r="A8" t="s">
        <v>102</v>
      </c>
    </row>
    <row r="9" spans="1:2" x14ac:dyDescent="0.25">
      <c r="A9" t="s">
        <v>13</v>
      </c>
    </row>
    <row r="10" spans="1:2" x14ac:dyDescent="0.25">
      <c r="A10" t="s">
        <v>21</v>
      </c>
    </row>
    <row r="11" spans="1:2" x14ac:dyDescent="0.25">
      <c r="A11" t="s">
        <v>13</v>
      </c>
    </row>
    <row r="12" spans="1:2" x14ac:dyDescent="0.25">
      <c r="A12" t="s">
        <v>13</v>
      </c>
    </row>
    <row r="13" spans="1:2" x14ac:dyDescent="0.25">
      <c r="A13" t="s">
        <v>22</v>
      </c>
    </row>
    <row r="14" spans="1:2" x14ac:dyDescent="0.25">
      <c r="A14" t="s">
        <v>13</v>
      </c>
    </row>
    <row r="15" spans="1:2" x14ac:dyDescent="0.25">
      <c r="A15" t="s">
        <v>23</v>
      </c>
    </row>
    <row r="16" spans="1:2" x14ac:dyDescent="0.25">
      <c r="A16" t="s">
        <v>13</v>
      </c>
    </row>
    <row r="17" spans="1:6" x14ac:dyDescent="0.25">
      <c r="A17" t="s">
        <v>24</v>
      </c>
      <c r="B17" t="s">
        <v>25</v>
      </c>
      <c r="C17" t="s">
        <v>26</v>
      </c>
      <c r="D17" t="s">
        <v>27</v>
      </c>
      <c r="E17" t="s">
        <v>28</v>
      </c>
    </row>
    <row r="18" spans="1:6" x14ac:dyDescent="0.25">
      <c r="A18" t="s">
        <v>101</v>
      </c>
      <c r="B18" t="s">
        <v>103</v>
      </c>
      <c r="C18" t="s">
        <v>29</v>
      </c>
      <c r="D18">
        <v>1</v>
      </c>
      <c r="E18">
        <v>8</v>
      </c>
    </row>
    <row r="19" spans="1:6" x14ac:dyDescent="0.25">
      <c r="B19" t="s">
        <v>104</v>
      </c>
      <c r="C19" t="s">
        <v>30</v>
      </c>
      <c r="D19">
        <v>1</v>
      </c>
      <c r="E19">
        <v>8</v>
      </c>
    </row>
    <row r="20" spans="1:6" x14ac:dyDescent="0.25">
      <c r="A20" t="s">
        <v>13</v>
      </c>
    </row>
    <row r="21" spans="1:6" x14ac:dyDescent="0.25">
      <c r="A21" t="s">
        <v>13</v>
      </c>
    </row>
    <row r="22" spans="1:6" x14ac:dyDescent="0.25">
      <c r="A22" t="s">
        <v>31</v>
      </c>
    </row>
    <row r="23" spans="1:6" x14ac:dyDescent="0.25">
      <c r="A23" t="s">
        <v>13</v>
      </c>
    </row>
    <row r="24" spans="1:6" x14ac:dyDescent="0.25">
      <c r="A24" t="s">
        <v>24</v>
      </c>
      <c r="B24" t="s">
        <v>25</v>
      </c>
      <c r="C24" t="s">
        <v>32</v>
      </c>
      <c r="D24" t="s">
        <v>33</v>
      </c>
      <c r="E24" t="s">
        <v>34</v>
      </c>
      <c r="F24" t="s">
        <v>35</v>
      </c>
    </row>
    <row r="25" spans="1:6" x14ac:dyDescent="0.25">
      <c r="A25" t="s">
        <v>101</v>
      </c>
      <c r="B25" t="s">
        <v>36</v>
      </c>
      <c r="C25">
        <v>2.69E-2</v>
      </c>
      <c r="D25">
        <v>6.0899999999999999E-3</v>
      </c>
    </row>
    <row r="27" spans="1:6" x14ac:dyDescent="0.25">
      <c r="B27" t="s">
        <v>103</v>
      </c>
      <c r="C27" t="s">
        <v>37</v>
      </c>
      <c r="D27" t="s">
        <v>38</v>
      </c>
      <c r="E27">
        <v>7.4219999999999994E-2</v>
      </c>
      <c r="F27">
        <v>0.14346999999999999</v>
      </c>
    </row>
    <row r="28" spans="1:6" x14ac:dyDescent="0.25">
      <c r="B28" t="s">
        <v>104</v>
      </c>
      <c r="C28" t="s">
        <v>37</v>
      </c>
      <c r="D28" t="s">
        <v>38</v>
      </c>
      <c r="E28">
        <v>0.51439999999999997</v>
      </c>
      <c r="F28">
        <v>0.10970000000000001</v>
      </c>
    </row>
    <row r="29" spans="1:6" x14ac:dyDescent="0.25">
      <c r="A29" t="s">
        <v>13</v>
      </c>
    </row>
    <row r="30" spans="1:6" x14ac:dyDescent="0.25">
      <c r="A30" t="s">
        <v>13</v>
      </c>
    </row>
    <row r="31" spans="1:6" x14ac:dyDescent="0.25">
      <c r="A31" t="s">
        <v>43</v>
      </c>
    </row>
    <row r="32" spans="1:6" x14ac:dyDescent="0.25">
      <c r="A32" t="s">
        <v>13</v>
      </c>
    </row>
    <row r="33" spans="1:6" x14ac:dyDescent="0.25">
      <c r="A33" t="s">
        <v>44</v>
      </c>
    </row>
    <row r="34" spans="1:6" x14ac:dyDescent="0.25">
      <c r="A34" t="s">
        <v>13</v>
      </c>
    </row>
    <row r="35" spans="1:6" x14ac:dyDescent="0.25">
      <c r="A35" t="s">
        <v>45</v>
      </c>
      <c r="B35" t="s">
        <v>46</v>
      </c>
      <c r="C35" t="s">
        <v>47</v>
      </c>
      <c r="D35" t="s">
        <v>48</v>
      </c>
      <c r="E35" t="s">
        <v>49</v>
      </c>
      <c r="F35" t="s">
        <v>50</v>
      </c>
    </row>
    <row r="36" spans="1:6" ht="18.75" x14ac:dyDescent="0.3">
      <c r="A36" t="s">
        <v>3</v>
      </c>
      <c r="B36">
        <v>5.79</v>
      </c>
      <c r="C36">
        <v>1</v>
      </c>
      <c r="D36">
        <v>5.79</v>
      </c>
      <c r="E36">
        <v>13.8</v>
      </c>
      <c r="F36" s="4">
        <v>3.1E-2</v>
      </c>
    </row>
    <row r="37" spans="1:6" x14ac:dyDescent="0.25">
      <c r="A37" t="s">
        <v>4</v>
      </c>
      <c r="B37">
        <v>0.03</v>
      </c>
      <c r="C37">
        <v>1</v>
      </c>
      <c r="D37">
        <v>0.03</v>
      </c>
      <c r="E37">
        <v>10.1</v>
      </c>
      <c r="F37">
        <v>0.86699999999999999</v>
      </c>
    </row>
    <row r="38" spans="1:6" x14ac:dyDescent="0.25">
      <c r="A38" t="s">
        <v>52</v>
      </c>
      <c r="B38">
        <v>1.1599999999999999</v>
      </c>
      <c r="C38">
        <v>1</v>
      </c>
      <c r="D38">
        <v>1.1599999999999999</v>
      </c>
      <c r="E38">
        <v>40.200000000000003</v>
      </c>
      <c r="F38">
        <v>0.28799999999999998</v>
      </c>
    </row>
    <row r="39" spans="1:6" x14ac:dyDescent="0.25">
      <c r="A39" t="s">
        <v>13</v>
      </c>
    </row>
    <row r="40" spans="1:6" x14ac:dyDescent="0.25">
      <c r="A40" t="s">
        <v>53</v>
      </c>
    </row>
    <row r="41" spans="1:6" x14ac:dyDescent="0.25">
      <c r="A41" t="s">
        <v>13</v>
      </c>
    </row>
    <row r="42" spans="1:6" x14ac:dyDescent="0.25">
      <c r="A42" t="s">
        <v>45</v>
      </c>
      <c r="B42" t="s">
        <v>46</v>
      </c>
      <c r="C42" t="s">
        <v>47</v>
      </c>
      <c r="D42" t="s">
        <v>48</v>
      </c>
      <c r="E42" t="s">
        <v>49</v>
      </c>
      <c r="F42" t="s">
        <v>50</v>
      </c>
    </row>
    <row r="43" spans="1:6" x14ac:dyDescent="0.25">
      <c r="A43" t="s">
        <v>52</v>
      </c>
      <c r="B43">
        <v>1.1599999999999999</v>
      </c>
      <c r="C43">
        <v>1</v>
      </c>
      <c r="D43">
        <v>1.1599999999999999</v>
      </c>
      <c r="E43">
        <v>40.200000000000003</v>
      </c>
      <c r="F43">
        <v>0.28799999999999998</v>
      </c>
    </row>
    <row r="44" spans="1:6" x14ac:dyDescent="0.25">
      <c r="A44" t="s">
        <v>13</v>
      </c>
    </row>
    <row r="45" spans="1:6" x14ac:dyDescent="0.25">
      <c r="A45" t="s">
        <v>54</v>
      </c>
    </row>
    <row r="46" spans="1:6" x14ac:dyDescent="0.25">
      <c r="A46" t="s">
        <v>13</v>
      </c>
    </row>
    <row r="47" spans="1:6" x14ac:dyDescent="0.25">
      <c r="A47" t="s">
        <v>13</v>
      </c>
    </row>
    <row r="48" spans="1:6" x14ac:dyDescent="0.25">
      <c r="A48" t="s">
        <v>92</v>
      </c>
    </row>
    <row r="49" spans="1:10" x14ac:dyDescent="0.25">
      <c r="A49" t="s">
        <v>13</v>
      </c>
    </row>
    <row r="50" spans="1:10" x14ac:dyDescent="0.25">
      <c r="A50" t="s">
        <v>105</v>
      </c>
    </row>
    <row r="51" spans="1:10" x14ac:dyDescent="0.25">
      <c r="A51" t="s">
        <v>13</v>
      </c>
    </row>
    <row r="52" spans="1:10" x14ac:dyDescent="0.25">
      <c r="A52" t="s">
        <v>13</v>
      </c>
    </row>
    <row r="53" spans="1:10" x14ac:dyDescent="0.25">
      <c r="A53" t="s">
        <v>55</v>
      </c>
    </row>
    <row r="54" spans="1:10" x14ac:dyDescent="0.25">
      <c r="A54" t="s">
        <v>13</v>
      </c>
    </row>
    <row r="55" spans="1:10" x14ac:dyDescent="0.25">
      <c r="A55" t="s">
        <v>13</v>
      </c>
    </row>
    <row r="56" spans="1:10" ht="18.75" x14ac:dyDescent="0.3">
      <c r="B56" t="s">
        <v>3</v>
      </c>
      <c r="C56" s="4" t="s">
        <v>8</v>
      </c>
      <c r="D56" s="4" t="s">
        <v>106</v>
      </c>
      <c r="F56" s="4" t="s">
        <v>8</v>
      </c>
      <c r="G56" s="4" t="s">
        <v>106</v>
      </c>
    </row>
    <row r="57" spans="1:10" ht="18.75" x14ac:dyDescent="0.3">
      <c r="C57" s="4">
        <v>2.9969999999999999</v>
      </c>
      <c r="D57" s="4">
        <v>3.0680000000000001</v>
      </c>
      <c r="F57" s="5">
        <f>10^C57</f>
        <v>993.11604842093413</v>
      </c>
      <c r="G57" s="5">
        <f>10^D57</f>
        <v>1169.4993910198725</v>
      </c>
      <c r="I57">
        <f>G57*100/F57</f>
        <v>117.76059735208085</v>
      </c>
      <c r="J57" s="10">
        <v>0.18</v>
      </c>
    </row>
    <row r="58" spans="1:10" x14ac:dyDescent="0.25">
      <c r="A58" t="s">
        <v>13</v>
      </c>
    </row>
    <row r="59" spans="1:10" x14ac:dyDescent="0.25">
      <c r="A59" t="s">
        <v>13</v>
      </c>
    </row>
    <row r="60" spans="1:10" x14ac:dyDescent="0.25">
      <c r="A60" t="s">
        <v>107</v>
      </c>
    </row>
    <row r="61" spans="1:10" x14ac:dyDescent="0.25">
      <c r="A61" t="s">
        <v>13</v>
      </c>
    </row>
    <row r="62" spans="1:10" x14ac:dyDescent="0.25">
      <c r="A62" t="s">
        <v>13</v>
      </c>
    </row>
    <row r="63" spans="1:10" x14ac:dyDescent="0.25">
      <c r="A63" t="s">
        <v>57</v>
      </c>
    </row>
    <row r="64" spans="1:10" x14ac:dyDescent="0.25">
      <c r="A64" t="s">
        <v>13</v>
      </c>
    </row>
    <row r="65" spans="1:8" x14ac:dyDescent="0.25">
      <c r="A65" t="s">
        <v>13</v>
      </c>
    </row>
    <row r="66" spans="1:8" x14ac:dyDescent="0.25">
      <c r="B66" t="s">
        <v>4</v>
      </c>
      <c r="C66" t="s">
        <v>6</v>
      </c>
      <c r="D66" t="s">
        <v>7</v>
      </c>
    </row>
    <row r="67" spans="1:8" x14ac:dyDescent="0.25">
      <c r="C67">
        <v>3.0270000000000001</v>
      </c>
      <c r="D67">
        <v>3.0379999999999998</v>
      </c>
    </row>
    <row r="68" spans="1:8" x14ac:dyDescent="0.25">
      <c r="A68" t="s">
        <v>13</v>
      </c>
    </row>
    <row r="69" spans="1:8" x14ac:dyDescent="0.25">
      <c r="A69" t="s">
        <v>13</v>
      </c>
    </row>
    <row r="70" spans="1:8" x14ac:dyDescent="0.25">
      <c r="A70" t="s">
        <v>108</v>
      </c>
    </row>
    <row r="71" spans="1:8" x14ac:dyDescent="0.25">
      <c r="A71" t="s">
        <v>13</v>
      </c>
    </row>
    <row r="72" spans="1:8" x14ac:dyDescent="0.25">
      <c r="A72" t="s">
        <v>13</v>
      </c>
    </row>
    <row r="73" spans="1:8" x14ac:dyDescent="0.25">
      <c r="A73" t="s">
        <v>59</v>
      </c>
    </row>
    <row r="74" spans="1:8" x14ac:dyDescent="0.25">
      <c r="A74" t="s">
        <v>13</v>
      </c>
    </row>
    <row r="75" spans="1:8" x14ac:dyDescent="0.25">
      <c r="A75" t="s">
        <v>13</v>
      </c>
    </row>
    <row r="76" spans="1:8" x14ac:dyDescent="0.25">
      <c r="B76" t="s">
        <v>4</v>
      </c>
      <c r="C76" t="s">
        <v>6</v>
      </c>
      <c r="D76" t="s">
        <v>7</v>
      </c>
      <c r="F76" t="s">
        <v>4</v>
      </c>
      <c r="G76" t="s">
        <v>6</v>
      </c>
      <c r="H76" t="s">
        <v>7</v>
      </c>
    </row>
    <row r="77" spans="1:8" x14ac:dyDescent="0.25">
      <c r="B77" t="s">
        <v>3</v>
      </c>
      <c r="C77" t="s">
        <v>13</v>
      </c>
      <c r="F77" t="s">
        <v>3</v>
      </c>
      <c r="G77" t="s">
        <v>13</v>
      </c>
    </row>
    <row r="78" spans="1:8" x14ac:dyDescent="0.25">
      <c r="B78" t="s">
        <v>8</v>
      </c>
      <c r="C78">
        <v>2.9769999999999999</v>
      </c>
      <c r="D78">
        <v>3.0169999999999999</v>
      </c>
      <c r="F78" t="s">
        <v>8</v>
      </c>
      <c r="G78" s="1">
        <f>10^C78</f>
        <v>948.41846330089766</v>
      </c>
      <c r="H78" s="1">
        <f>10^D78</f>
        <v>1039.9201658290594</v>
      </c>
    </row>
    <row r="79" spans="1:8" x14ac:dyDescent="0.25">
      <c r="B79" t="s">
        <v>106</v>
      </c>
      <c r="C79">
        <v>3.077</v>
      </c>
      <c r="D79">
        <v>3.0590000000000002</v>
      </c>
      <c r="F79" t="s">
        <v>9</v>
      </c>
      <c r="G79" s="1">
        <f>10^C79</f>
        <v>1193.9881044642736</v>
      </c>
      <c r="H79" s="1">
        <f>10^D79</f>
        <v>1145.5129414455371</v>
      </c>
    </row>
    <row r="80" spans="1:8" x14ac:dyDescent="0.25">
      <c r="A80" t="s">
        <v>13</v>
      </c>
    </row>
    <row r="81" spans="1:3" x14ac:dyDescent="0.25">
      <c r="A81" t="s">
        <v>13</v>
      </c>
    </row>
    <row r="82" spans="1:3" x14ac:dyDescent="0.25">
      <c r="A82" t="s">
        <v>60</v>
      </c>
    </row>
    <row r="83" spans="1:3" x14ac:dyDescent="0.25">
      <c r="A83" t="s">
        <v>13</v>
      </c>
    </row>
    <row r="84" spans="1:3" x14ac:dyDescent="0.25">
      <c r="A84" t="s">
        <v>61</v>
      </c>
      <c r="B84">
        <v>5.9110000000000003E-2</v>
      </c>
    </row>
    <row r="85" spans="1:3" x14ac:dyDescent="0.25">
      <c r="A85" t="s">
        <v>62</v>
      </c>
      <c r="B85">
        <v>6.9110000000000005E-2</v>
      </c>
    </row>
    <row r="86" spans="1:3" x14ac:dyDescent="0.25">
      <c r="A86" t="s">
        <v>63</v>
      </c>
      <c r="B86">
        <v>4.0239999999999998E-2</v>
      </c>
    </row>
    <row r="87" spans="1:3" x14ac:dyDescent="0.25">
      <c r="A87" t="s">
        <v>13</v>
      </c>
    </row>
    <row r="88" spans="1:3" x14ac:dyDescent="0.25">
      <c r="A88" t="s">
        <v>109</v>
      </c>
    </row>
    <row r="89" spans="1:3" x14ac:dyDescent="0.25">
      <c r="A89" t="s">
        <v>13</v>
      </c>
    </row>
    <row r="90" spans="1:3" x14ac:dyDescent="0.25">
      <c r="A90" t="s">
        <v>65</v>
      </c>
    </row>
    <row r="91" spans="1:3" x14ac:dyDescent="0.25">
      <c r="A91" t="s">
        <v>13</v>
      </c>
    </row>
    <row r="92" spans="1:3" x14ac:dyDescent="0.25">
      <c r="B92" t="s">
        <v>3</v>
      </c>
      <c r="C92" t="s">
        <v>4</v>
      </c>
    </row>
    <row r="93" spans="1:3" x14ac:dyDescent="0.25">
      <c r="B93" t="s">
        <v>13</v>
      </c>
    </row>
    <row r="94" spans="1:3" x14ac:dyDescent="0.25">
      <c r="A94" t="s">
        <v>61</v>
      </c>
      <c r="B94">
        <v>6.7970000000000003E-2</v>
      </c>
      <c r="C94">
        <v>4.0239999999999998E-2</v>
      </c>
    </row>
    <row r="95" spans="1:3" x14ac:dyDescent="0.25">
      <c r="B95" t="s">
        <v>13</v>
      </c>
    </row>
    <row r="96" spans="1:3" x14ac:dyDescent="0.25">
      <c r="A96" t="s">
        <v>62</v>
      </c>
      <c r="B96">
        <v>6.7970000000000003E-2</v>
      </c>
      <c r="C96">
        <v>4.0239999999999998E-2</v>
      </c>
    </row>
    <row r="97" spans="1:3" x14ac:dyDescent="0.25">
      <c r="B97" t="s">
        <v>13</v>
      </c>
    </row>
    <row r="98" spans="1:3" x14ac:dyDescent="0.25">
      <c r="A98" t="s">
        <v>63</v>
      </c>
      <c r="B98">
        <v>6.7970000000000003E-2</v>
      </c>
      <c r="C98">
        <v>4.0239999999999998E-2</v>
      </c>
    </row>
    <row r="99" spans="1:3" x14ac:dyDescent="0.25">
      <c r="B99" t="s">
        <v>13</v>
      </c>
    </row>
    <row r="100" spans="1:3" x14ac:dyDescent="0.25">
      <c r="A100" t="s">
        <v>13</v>
      </c>
    </row>
    <row r="101" spans="1:3" x14ac:dyDescent="0.25">
      <c r="A101" t="s">
        <v>110</v>
      </c>
    </row>
    <row r="102" spans="1:3" x14ac:dyDescent="0.25">
      <c r="A102" t="s">
        <v>111</v>
      </c>
    </row>
    <row r="103" spans="1:3" x14ac:dyDescent="0.25">
      <c r="A103" t="s">
        <v>112</v>
      </c>
    </row>
    <row r="104" spans="1:3" x14ac:dyDescent="0.25">
      <c r="A104" t="s">
        <v>113</v>
      </c>
    </row>
    <row r="105" spans="1:3" x14ac:dyDescent="0.25">
      <c r="A105" t="s">
        <v>114</v>
      </c>
    </row>
    <row r="106" spans="1:3" x14ac:dyDescent="0.25">
      <c r="A106">
        <v>118</v>
      </c>
    </row>
    <row r="107" spans="1:3" x14ac:dyDescent="0.25">
      <c r="A107" t="s">
        <v>115</v>
      </c>
    </row>
    <row r="108" spans="1:3" x14ac:dyDescent="0.25">
      <c r="A108" t="s">
        <v>116</v>
      </c>
    </row>
    <row r="109" spans="1:3" x14ac:dyDescent="0.25">
      <c r="A109" t="s">
        <v>117</v>
      </c>
    </row>
    <row r="110" spans="1:3" x14ac:dyDescent="0.25">
      <c r="A110" t="s">
        <v>118</v>
      </c>
    </row>
    <row r="111" spans="1:3" x14ac:dyDescent="0.25">
      <c r="A111" t="s">
        <v>119</v>
      </c>
    </row>
    <row r="112" spans="1:3" x14ac:dyDescent="0.25">
      <c r="A112" t="s">
        <v>120</v>
      </c>
    </row>
    <row r="113" spans="1:2" x14ac:dyDescent="0.25">
      <c r="A113" t="s">
        <v>121</v>
      </c>
    </row>
    <row r="114" spans="1:2" x14ac:dyDescent="0.25">
      <c r="A114">
        <v>126</v>
      </c>
    </row>
    <row r="115" spans="1:2" x14ac:dyDescent="0.25">
      <c r="A115" t="s">
        <v>122</v>
      </c>
    </row>
    <row r="116" spans="1:2" x14ac:dyDescent="0.25">
      <c r="A116" t="s">
        <v>123</v>
      </c>
    </row>
    <row r="117" spans="1:2" x14ac:dyDescent="0.25">
      <c r="A117" t="s">
        <v>124</v>
      </c>
    </row>
    <row r="118" spans="1:2" x14ac:dyDescent="0.25">
      <c r="A118" t="s">
        <v>125</v>
      </c>
    </row>
    <row r="119" spans="1:2" x14ac:dyDescent="0.25">
      <c r="A119" t="s">
        <v>126</v>
      </c>
    </row>
    <row r="120" spans="1:2" x14ac:dyDescent="0.25">
      <c r="A120" t="s">
        <v>127</v>
      </c>
    </row>
    <row r="121" spans="1:2" x14ac:dyDescent="0.25">
      <c r="A121" t="s">
        <v>12</v>
      </c>
    </row>
    <row r="122" spans="1:2" x14ac:dyDescent="0.25">
      <c r="A122" t="s">
        <v>13</v>
      </c>
    </row>
    <row r="123" spans="1:2" x14ac:dyDescent="0.25">
      <c r="A123" t="s">
        <v>14</v>
      </c>
      <c r="B123" t="s">
        <v>128</v>
      </c>
    </row>
    <row r="124" spans="1:2" x14ac:dyDescent="0.25">
      <c r="A124" t="s">
        <v>15</v>
      </c>
      <c r="B124" t="s">
        <v>91</v>
      </c>
    </row>
    <row r="125" spans="1:2" x14ac:dyDescent="0.25">
      <c r="A125" t="s">
        <v>17</v>
      </c>
      <c r="B125" t="s">
        <v>101</v>
      </c>
    </row>
    <row r="126" spans="1:2" x14ac:dyDescent="0.25">
      <c r="A126" t="s">
        <v>19</v>
      </c>
      <c r="B126">
        <v>64</v>
      </c>
    </row>
    <row r="127" spans="1:2" x14ac:dyDescent="0.25">
      <c r="A127" t="s">
        <v>13</v>
      </c>
    </row>
    <row r="128" spans="1:2" x14ac:dyDescent="0.25">
      <c r="A128" t="s">
        <v>102</v>
      </c>
    </row>
    <row r="129" spans="1:6" x14ac:dyDescent="0.25">
      <c r="A129" t="s">
        <v>13</v>
      </c>
    </row>
    <row r="130" spans="1:6" x14ac:dyDescent="0.25">
      <c r="A130" t="s">
        <v>21</v>
      </c>
    </row>
    <row r="131" spans="1:6" x14ac:dyDescent="0.25">
      <c r="A131" t="s">
        <v>13</v>
      </c>
    </row>
    <row r="132" spans="1:6" x14ac:dyDescent="0.25">
      <c r="A132" t="s">
        <v>13</v>
      </c>
    </row>
    <row r="133" spans="1:6" x14ac:dyDescent="0.25">
      <c r="A133" t="s">
        <v>22</v>
      </c>
    </row>
    <row r="134" spans="1:6" x14ac:dyDescent="0.25">
      <c r="A134" t="s">
        <v>13</v>
      </c>
    </row>
    <row r="135" spans="1:6" x14ac:dyDescent="0.25">
      <c r="A135" t="s">
        <v>23</v>
      </c>
    </row>
    <row r="136" spans="1:6" x14ac:dyDescent="0.25">
      <c r="A136" t="s">
        <v>13</v>
      </c>
    </row>
    <row r="137" spans="1:6" x14ac:dyDescent="0.25">
      <c r="A137" t="s">
        <v>24</v>
      </c>
      <c r="B137" t="s">
        <v>25</v>
      </c>
      <c r="C137" t="s">
        <v>26</v>
      </c>
      <c r="D137" t="s">
        <v>27</v>
      </c>
      <c r="E137" t="s">
        <v>28</v>
      </c>
    </row>
    <row r="138" spans="1:6" x14ac:dyDescent="0.25">
      <c r="A138" t="s">
        <v>101</v>
      </c>
      <c r="B138" t="s">
        <v>103</v>
      </c>
      <c r="C138" t="s">
        <v>29</v>
      </c>
      <c r="D138">
        <v>1</v>
      </c>
      <c r="E138">
        <v>8</v>
      </c>
    </row>
    <row r="139" spans="1:6" x14ac:dyDescent="0.25">
      <c r="B139" t="s">
        <v>104</v>
      </c>
      <c r="C139" t="s">
        <v>30</v>
      </c>
      <c r="D139">
        <v>1</v>
      </c>
      <c r="E139">
        <v>8</v>
      </c>
    </row>
    <row r="140" spans="1:6" x14ac:dyDescent="0.25">
      <c r="A140" t="s">
        <v>13</v>
      </c>
    </row>
    <row r="141" spans="1:6" x14ac:dyDescent="0.25">
      <c r="A141" t="s">
        <v>13</v>
      </c>
    </row>
    <row r="142" spans="1:6" x14ac:dyDescent="0.25">
      <c r="A142" t="s">
        <v>31</v>
      </c>
    </row>
    <row r="143" spans="1:6" x14ac:dyDescent="0.25">
      <c r="A143" t="s">
        <v>13</v>
      </c>
    </row>
    <row r="144" spans="1:6" x14ac:dyDescent="0.25">
      <c r="A144" t="s">
        <v>24</v>
      </c>
      <c r="B144" t="s">
        <v>25</v>
      </c>
      <c r="C144" t="s">
        <v>32</v>
      </c>
      <c r="D144" t="s">
        <v>33</v>
      </c>
      <c r="E144" t="s">
        <v>34</v>
      </c>
      <c r="F144" t="s">
        <v>35</v>
      </c>
    </row>
    <row r="145" spans="1:6" x14ac:dyDescent="0.25">
      <c r="A145" t="s">
        <v>101</v>
      </c>
      <c r="B145" t="s">
        <v>36</v>
      </c>
      <c r="C145">
        <v>0.28399999999999997</v>
      </c>
      <c r="D145">
        <v>7.1800000000000003E-2</v>
      </c>
    </row>
    <row r="147" spans="1:6" x14ac:dyDescent="0.25">
      <c r="B147" t="s">
        <v>103</v>
      </c>
      <c r="C147" t="s">
        <v>37</v>
      </c>
      <c r="D147" t="s">
        <v>38</v>
      </c>
      <c r="E147">
        <v>0.49309999999999998</v>
      </c>
      <c r="F147">
        <v>0.1111</v>
      </c>
    </row>
    <row r="148" spans="1:6" x14ac:dyDescent="0.25">
      <c r="B148" t="s">
        <v>104</v>
      </c>
      <c r="C148" t="s">
        <v>37</v>
      </c>
      <c r="D148" t="s">
        <v>38</v>
      </c>
      <c r="E148">
        <v>0.50819999999999999</v>
      </c>
      <c r="F148">
        <v>0.1173</v>
      </c>
    </row>
    <row r="149" spans="1:6" x14ac:dyDescent="0.25">
      <c r="A149" t="s">
        <v>13</v>
      </c>
    </row>
    <row r="150" spans="1:6" x14ac:dyDescent="0.25">
      <c r="A150" t="s">
        <v>13</v>
      </c>
    </row>
    <row r="151" spans="1:6" x14ac:dyDescent="0.25">
      <c r="A151" t="s">
        <v>43</v>
      </c>
    </row>
    <row r="152" spans="1:6" x14ac:dyDescent="0.25">
      <c r="A152" t="s">
        <v>13</v>
      </c>
    </row>
    <row r="153" spans="1:6" x14ac:dyDescent="0.25">
      <c r="A153" t="s">
        <v>44</v>
      </c>
    </row>
    <row r="154" spans="1:6" x14ac:dyDescent="0.25">
      <c r="A154" t="s">
        <v>13</v>
      </c>
    </row>
    <row r="155" spans="1:6" x14ac:dyDescent="0.25">
      <c r="A155" t="s">
        <v>45</v>
      </c>
      <c r="B155" t="s">
        <v>46</v>
      </c>
      <c r="C155" t="s">
        <v>47</v>
      </c>
      <c r="D155" t="s">
        <v>48</v>
      </c>
      <c r="E155" t="s">
        <v>49</v>
      </c>
      <c r="F155" t="s">
        <v>50</v>
      </c>
    </row>
    <row r="156" spans="1:6" ht="15.75" x14ac:dyDescent="0.25">
      <c r="A156" t="s">
        <v>3</v>
      </c>
      <c r="B156">
        <v>7.07</v>
      </c>
      <c r="C156">
        <v>1</v>
      </c>
      <c r="D156">
        <v>7.07</v>
      </c>
      <c r="E156">
        <v>10.8</v>
      </c>
      <c r="F156" s="6">
        <v>2.3E-2</v>
      </c>
    </row>
    <row r="157" spans="1:6" x14ac:dyDescent="0.25">
      <c r="A157" t="s">
        <v>4</v>
      </c>
      <c r="B157">
        <v>0.39</v>
      </c>
      <c r="C157">
        <v>1</v>
      </c>
      <c r="D157">
        <v>0.39</v>
      </c>
      <c r="E157">
        <v>9.8000000000000007</v>
      </c>
      <c r="F157">
        <v>0.54700000000000004</v>
      </c>
    </row>
    <row r="158" spans="1:6" x14ac:dyDescent="0.25">
      <c r="A158" t="s">
        <v>52</v>
      </c>
      <c r="B158">
        <v>0.19</v>
      </c>
      <c r="C158">
        <v>1</v>
      </c>
      <c r="D158">
        <v>0.19</v>
      </c>
      <c r="E158">
        <v>35.799999999999997</v>
      </c>
      <c r="F158">
        <v>0.66400000000000003</v>
      </c>
    </row>
    <row r="159" spans="1:6" x14ac:dyDescent="0.25">
      <c r="A159" t="s">
        <v>13</v>
      </c>
    </row>
    <row r="160" spans="1:6" x14ac:dyDescent="0.25">
      <c r="A160" t="s">
        <v>53</v>
      </c>
    </row>
    <row r="161" spans="1:7" x14ac:dyDescent="0.25">
      <c r="A161" t="s">
        <v>13</v>
      </c>
    </row>
    <row r="162" spans="1:7" x14ac:dyDescent="0.25">
      <c r="A162" t="s">
        <v>45</v>
      </c>
      <c r="B162" t="s">
        <v>46</v>
      </c>
      <c r="C162" t="s">
        <v>47</v>
      </c>
      <c r="D162" t="s">
        <v>48</v>
      </c>
      <c r="E162" t="s">
        <v>49</v>
      </c>
      <c r="F162" t="s">
        <v>50</v>
      </c>
    </row>
    <row r="163" spans="1:7" x14ac:dyDescent="0.25">
      <c r="A163" t="s">
        <v>52</v>
      </c>
      <c r="B163">
        <v>0.19</v>
      </c>
      <c r="C163">
        <v>1</v>
      </c>
      <c r="D163">
        <v>0.19</v>
      </c>
      <c r="E163">
        <v>35.799999999999997</v>
      </c>
      <c r="F163">
        <v>0.66400000000000003</v>
      </c>
    </row>
    <row r="164" spans="1:7" x14ac:dyDescent="0.25">
      <c r="A164" t="s">
        <v>13</v>
      </c>
    </row>
    <row r="165" spans="1:7" x14ac:dyDescent="0.25">
      <c r="A165" t="s">
        <v>54</v>
      </c>
    </row>
    <row r="166" spans="1:7" x14ac:dyDescent="0.25">
      <c r="A166" t="s">
        <v>13</v>
      </c>
    </row>
    <row r="167" spans="1:7" x14ac:dyDescent="0.25">
      <c r="A167" t="s">
        <v>13</v>
      </c>
    </row>
    <row r="168" spans="1:7" x14ac:dyDescent="0.25">
      <c r="A168" t="s">
        <v>92</v>
      </c>
    </row>
    <row r="169" spans="1:7" x14ac:dyDescent="0.25">
      <c r="A169" t="s">
        <v>13</v>
      </c>
    </row>
    <row r="170" spans="1:7" x14ac:dyDescent="0.25">
      <c r="A170" t="s">
        <v>129</v>
      </c>
    </row>
    <row r="171" spans="1:7" x14ac:dyDescent="0.25">
      <c r="A171" t="s">
        <v>13</v>
      </c>
    </row>
    <row r="172" spans="1:7" x14ac:dyDescent="0.25">
      <c r="A172" t="s">
        <v>13</v>
      </c>
    </row>
    <row r="173" spans="1:7" x14ac:dyDescent="0.25">
      <c r="A173" t="s">
        <v>55</v>
      </c>
    </row>
    <row r="174" spans="1:7" x14ac:dyDescent="0.25">
      <c r="A174" t="s">
        <v>13</v>
      </c>
    </row>
    <row r="175" spans="1:7" x14ac:dyDescent="0.25">
      <c r="A175" t="s">
        <v>13</v>
      </c>
    </row>
    <row r="176" spans="1:7" ht="18.75" x14ac:dyDescent="0.3">
      <c r="B176" t="s">
        <v>3</v>
      </c>
      <c r="C176" s="4" t="s">
        <v>8</v>
      </c>
      <c r="D176" s="4" t="s">
        <v>106</v>
      </c>
      <c r="F176" t="s">
        <v>130</v>
      </c>
      <c r="G176" t="s">
        <v>131</v>
      </c>
    </row>
    <row r="177" spans="1:7" ht="18.75" x14ac:dyDescent="0.3">
      <c r="C177" s="4">
        <v>8.0950000000000006</v>
      </c>
      <c r="D177" s="4">
        <v>7.72</v>
      </c>
      <c r="F177">
        <f>C177-D177</f>
        <v>0.37500000000000089</v>
      </c>
      <c r="G177" s="3">
        <f>F177*100/D177</f>
        <v>4.8575129533678867</v>
      </c>
    </row>
    <row r="178" spans="1:7" x14ac:dyDescent="0.25">
      <c r="A178" t="s">
        <v>13</v>
      </c>
    </row>
    <row r="179" spans="1:7" x14ac:dyDescent="0.25">
      <c r="A179" t="s">
        <v>13</v>
      </c>
    </row>
    <row r="180" spans="1:7" x14ac:dyDescent="0.25">
      <c r="A180" t="s">
        <v>132</v>
      </c>
    </row>
    <row r="181" spans="1:7" x14ac:dyDescent="0.25">
      <c r="A181" t="s">
        <v>13</v>
      </c>
    </row>
    <row r="182" spans="1:7" x14ac:dyDescent="0.25">
      <c r="A182" t="s">
        <v>13</v>
      </c>
    </row>
    <row r="183" spans="1:7" x14ac:dyDescent="0.25">
      <c r="A183" t="s">
        <v>57</v>
      </c>
    </row>
    <row r="184" spans="1:7" x14ac:dyDescent="0.25">
      <c r="A184" t="s">
        <v>13</v>
      </c>
    </row>
    <row r="185" spans="1:7" x14ac:dyDescent="0.25">
      <c r="A185" t="s">
        <v>13</v>
      </c>
    </row>
    <row r="186" spans="1:7" x14ac:dyDescent="0.25">
      <c r="B186" t="s">
        <v>4</v>
      </c>
      <c r="C186" t="s">
        <v>6</v>
      </c>
      <c r="D186" t="s">
        <v>7</v>
      </c>
    </row>
    <row r="187" spans="1:7" x14ac:dyDescent="0.25">
      <c r="C187">
        <v>7.8620000000000001</v>
      </c>
      <c r="D187">
        <v>7.9530000000000003</v>
      </c>
    </row>
    <row r="188" spans="1:7" x14ac:dyDescent="0.25">
      <c r="A188" t="s">
        <v>13</v>
      </c>
    </row>
    <row r="189" spans="1:7" x14ac:dyDescent="0.25">
      <c r="A189" t="s">
        <v>13</v>
      </c>
    </row>
    <row r="190" spans="1:7" x14ac:dyDescent="0.25">
      <c r="A190" t="s">
        <v>133</v>
      </c>
    </row>
    <row r="191" spans="1:7" x14ac:dyDescent="0.25">
      <c r="A191" t="s">
        <v>13</v>
      </c>
    </row>
    <row r="192" spans="1:7" x14ac:dyDescent="0.25">
      <c r="A192" t="s">
        <v>13</v>
      </c>
    </row>
    <row r="193" spans="1:4" x14ac:dyDescent="0.25">
      <c r="A193" t="s">
        <v>59</v>
      </c>
    </row>
    <row r="194" spans="1:4" x14ac:dyDescent="0.25">
      <c r="A194" t="s">
        <v>13</v>
      </c>
    </row>
    <row r="195" spans="1:4" x14ac:dyDescent="0.25">
      <c r="A195" t="s">
        <v>13</v>
      </c>
    </row>
    <row r="196" spans="1:4" x14ac:dyDescent="0.25">
      <c r="B196" t="s">
        <v>4</v>
      </c>
      <c r="C196" t="s">
        <v>6</v>
      </c>
      <c r="D196" t="s">
        <v>7</v>
      </c>
    </row>
    <row r="197" spans="1:4" x14ac:dyDescent="0.25">
      <c r="B197" t="s">
        <v>3</v>
      </c>
      <c r="C197" t="s">
        <v>13</v>
      </c>
    </row>
    <row r="198" spans="1:4" x14ac:dyDescent="0.25">
      <c r="B198" t="s">
        <v>8</v>
      </c>
      <c r="C198">
        <v>8.0630000000000006</v>
      </c>
      <c r="D198">
        <v>8.1259999999999994</v>
      </c>
    </row>
    <row r="199" spans="1:4" x14ac:dyDescent="0.25">
      <c r="B199" t="s">
        <v>106</v>
      </c>
      <c r="C199">
        <v>7.6609999999999996</v>
      </c>
      <c r="D199">
        <v>7.7789999999999999</v>
      </c>
    </row>
    <row r="200" spans="1:4" x14ac:dyDescent="0.25">
      <c r="A200" t="s">
        <v>13</v>
      </c>
    </row>
    <row r="201" spans="1:4" x14ac:dyDescent="0.25">
      <c r="A201" t="s">
        <v>13</v>
      </c>
    </row>
    <row r="202" spans="1:4" x14ac:dyDescent="0.25">
      <c r="A202" t="s">
        <v>60</v>
      </c>
    </row>
    <row r="203" spans="1:4" x14ac:dyDescent="0.25">
      <c r="A203" t="s">
        <v>13</v>
      </c>
    </row>
    <row r="204" spans="1:4" x14ac:dyDescent="0.25">
      <c r="A204" t="s">
        <v>61</v>
      </c>
      <c r="B204">
        <v>0.1719</v>
      </c>
    </row>
    <row r="205" spans="1:4" x14ac:dyDescent="0.25">
      <c r="A205" t="s">
        <v>62</v>
      </c>
      <c r="B205">
        <v>0.20230000000000001</v>
      </c>
    </row>
    <row r="206" spans="1:4" x14ac:dyDescent="0.25">
      <c r="A206" t="s">
        <v>63</v>
      </c>
      <c r="B206">
        <v>0.15459999999999999</v>
      </c>
    </row>
    <row r="207" spans="1:4" x14ac:dyDescent="0.25">
      <c r="A207" t="s">
        <v>13</v>
      </c>
    </row>
    <row r="208" spans="1:4" x14ac:dyDescent="0.25">
      <c r="A208" t="s">
        <v>134</v>
      </c>
    </row>
    <row r="209" spans="1:3" x14ac:dyDescent="0.25">
      <c r="A209" t="s">
        <v>13</v>
      </c>
    </row>
    <row r="210" spans="1:3" x14ac:dyDescent="0.25">
      <c r="A210" t="s">
        <v>65</v>
      </c>
    </row>
    <row r="211" spans="1:3" x14ac:dyDescent="0.25">
      <c r="A211" t="s">
        <v>13</v>
      </c>
    </row>
    <row r="212" spans="1:3" x14ac:dyDescent="0.25">
      <c r="B212" t="s">
        <v>3</v>
      </c>
      <c r="C212" t="s">
        <v>4</v>
      </c>
    </row>
    <row r="213" spans="1:3" x14ac:dyDescent="0.25">
      <c r="B213" t="s">
        <v>13</v>
      </c>
    </row>
    <row r="214" spans="1:3" x14ac:dyDescent="0.25">
      <c r="A214" t="s">
        <v>61</v>
      </c>
      <c r="B214">
        <v>0.15870000000000001</v>
      </c>
      <c r="C214">
        <v>0.15459999999999999</v>
      </c>
    </row>
    <row r="215" spans="1:3" x14ac:dyDescent="0.25">
      <c r="B215" t="s">
        <v>13</v>
      </c>
    </row>
    <row r="216" spans="1:3" x14ac:dyDescent="0.25">
      <c r="A216" t="s">
        <v>62</v>
      </c>
      <c r="B216">
        <v>0.15870000000000001</v>
      </c>
      <c r="C216">
        <v>0.15459999999999999</v>
      </c>
    </row>
    <row r="217" spans="1:3" x14ac:dyDescent="0.25">
      <c r="B217" t="s">
        <v>13</v>
      </c>
    </row>
    <row r="218" spans="1:3" x14ac:dyDescent="0.25">
      <c r="A218" t="s">
        <v>63</v>
      </c>
      <c r="B218">
        <v>0.15870000000000001</v>
      </c>
      <c r="C218">
        <v>0.15459999999999999</v>
      </c>
    </row>
    <row r="219" spans="1:3" x14ac:dyDescent="0.25">
      <c r="B219" t="s">
        <v>13</v>
      </c>
    </row>
    <row r="220" spans="1:3" x14ac:dyDescent="0.25">
      <c r="A220" t="s">
        <v>13</v>
      </c>
    </row>
    <row r="221" spans="1:3" x14ac:dyDescent="0.25">
      <c r="A221" t="s">
        <v>135</v>
      </c>
    </row>
    <row r="222" spans="1:3" x14ac:dyDescent="0.25">
      <c r="A222" t="s">
        <v>136</v>
      </c>
    </row>
    <row r="223" spans="1:3" x14ac:dyDescent="0.25">
      <c r="A223" t="s">
        <v>137</v>
      </c>
    </row>
    <row r="224" spans="1:3" x14ac:dyDescent="0.25">
      <c r="A224" t="s">
        <v>138</v>
      </c>
    </row>
    <row r="225" spans="1:1" x14ac:dyDescent="0.25">
      <c r="A225" t="s">
        <v>139</v>
      </c>
    </row>
    <row r="226" spans="1:1" x14ac:dyDescent="0.25">
      <c r="A226">
        <v>137</v>
      </c>
    </row>
    <row r="227" spans="1:1" x14ac:dyDescent="0.25">
      <c r="A227" t="s">
        <v>140</v>
      </c>
    </row>
    <row r="228" spans="1:1" x14ac:dyDescent="0.25">
      <c r="A228" t="s">
        <v>141</v>
      </c>
    </row>
    <row r="229" spans="1:1" x14ac:dyDescent="0.25">
      <c r="A229" t="s">
        <v>142</v>
      </c>
    </row>
    <row r="230" spans="1:1" x14ac:dyDescent="0.25">
      <c r="A230" t="s">
        <v>143</v>
      </c>
    </row>
    <row r="231" spans="1:1" x14ac:dyDescent="0.25">
      <c r="A231" t="s">
        <v>144</v>
      </c>
    </row>
    <row r="232" spans="1:1" x14ac:dyDescent="0.25">
      <c r="A232" t="s">
        <v>145</v>
      </c>
    </row>
    <row r="233" spans="1:1" x14ac:dyDescent="0.25">
      <c r="A233" t="s">
        <v>146</v>
      </c>
    </row>
    <row r="234" spans="1:1" x14ac:dyDescent="0.25">
      <c r="A234" t="s">
        <v>147</v>
      </c>
    </row>
    <row r="235" spans="1:1" x14ac:dyDescent="0.25">
      <c r="A235">
        <v>146</v>
      </c>
    </row>
    <row r="236" spans="1:1" x14ac:dyDescent="0.25">
      <c r="A236" t="s">
        <v>148</v>
      </c>
    </row>
    <row r="237" spans="1:1" x14ac:dyDescent="0.25">
      <c r="A237" t="s">
        <v>149</v>
      </c>
    </row>
    <row r="238" spans="1:1" x14ac:dyDescent="0.25">
      <c r="A238" t="s">
        <v>150</v>
      </c>
    </row>
    <row r="239" spans="1:1" x14ac:dyDescent="0.25">
      <c r="A239" t="s">
        <v>151</v>
      </c>
    </row>
    <row r="240" spans="1:1" x14ac:dyDescent="0.25">
      <c r="A240" t="s">
        <v>152</v>
      </c>
    </row>
    <row r="241" spans="1:2" x14ac:dyDescent="0.25">
      <c r="A241" t="s">
        <v>127</v>
      </c>
    </row>
    <row r="242" spans="1:2" x14ac:dyDescent="0.25">
      <c r="A242" t="s">
        <v>12</v>
      </c>
    </row>
    <row r="243" spans="1:2" x14ac:dyDescent="0.25">
      <c r="A243" t="s">
        <v>13</v>
      </c>
    </row>
    <row r="244" spans="1:2" x14ac:dyDescent="0.25">
      <c r="A244" t="s">
        <v>14</v>
      </c>
      <c r="B244" t="s">
        <v>153</v>
      </c>
    </row>
    <row r="245" spans="1:2" x14ac:dyDescent="0.25">
      <c r="A245" t="s">
        <v>15</v>
      </c>
      <c r="B245" t="s">
        <v>91</v>
      </c>
    </row>
    <row r="246" spans="1:2" x14ac:dyDescent="0.25">
      <c r="A246" t="s">
        <v>17</v>
      </c>
      <c r="B246" t="s">
        <v>101</v>
      </c>
    </row>
    <row r="247" spans="1:2" x14ac:dyDescent="0.25">
      <c r="A247" t="s">
        <v>19</v>
      </c>
      <c r="B247">
        <v>64</v>
      </c>
    </row>
    <row r="248" spans="1:2" x14ac:dyDescent="0.25">
      <c r="A248" t="s">
        <v>13</v>
      </c>
    </row>
    <row r="249" spans="1:2" x14ac:dyDescent="0.25">
      <c r="A249" t="s">
        <v>102</v>
      </c>
    </row>
    <row r="250" spans="1:2" x14ac:dyDescent="0.25">
      <c r="A250" t="s">
        <v>13</v>
      </c>
    </row>
    <row r="251" spans="1:2" x14ac:dyDescent="0.25">
      <c r="A251" t="s">
        <v>21</v>
      </c>
    </row>
    <row r="252" spans="1:2" x14ac:dyDescent="0.25">
      <c r="A252" t="s">
        <v>13</v>
      </c>
    </row>
    <row r="253" spans="1:2" x14ac:dyDescent="0.25">
      <c r="A253" t="s">
        <v>13</v>
      </c>
    </row>
    <row r="254" spans="1:2" x14ac:dyDescent="0.25">
      <c r="A254" t="s">
        <v>22</v>
      </c>
    </row>
    <row r="255" spans="1:2" x14ac:dyDescent="0.25">
      <c r="A255" t="s">
        <v>13</v>
      </c>
    </row>
    <row r="256" spans="1:2" x14ac:dyDescent="0.25">
      <c r="A256" t="s">
        <v>23</v>
      </c>
    </row>
    <row r="257" spans="1:6" x14ac:dyDescent="0.25">
      <c r="A257" t="s">
        <v>13</v>
      </c>
    </row>
    <row r="258" spans="1:6" x14ac:dyDescent="0.25">
      <c r="A258" t="s">
        <v>24</v>
      </c>
      <c r="B258" t="s">
        <v>25</v>
      </c>
      <c r="C258" t="s">
        <v>26</v>
      </c>
      <c r="D258" t="s">
        <v>27</v>
      </c>
      <c r="E258" t="s">
        <v>28</v>
      </c>
    </row>
    <row r="259" spans="1:6" x14ac:dyDescent="0.25">
      <c r="A259" t="s">
        <v>101</v>
      </c>
      <c r="B259" t="s">
        <v>103</v>
      </c>
      <c r="C259" t="s">
        <v>29</v>
      </c>
      <c r="D259">
        <v>1</v>
      </c>
      <c r="E259">
        <v>8</v>
      </c>
    </row>
    <row r="260" spans="1:6" x14ac:dyDescent="0.25">
      <c r="B260" t="s">
        <v>104</v>
      </c>
      <c r="C260" t="s">
        <v>30</v>
      </c>
      <c r="D260">
        <v>1</v>
      </c>
      <c r="E260">
        <v>8</v>
      </c>
    </row>
    <row r="261" spans="1:6" x14ac:dyDescent="0.25">
      <c r="A261" t="s">
        <v>13</v>
      </c>
    </row>
    <row r="262" spans="1:6" x14ac:dyDescent="0.25">
      <c r="A262" t="s">
        <v>13</v>
      </c>
    </row>
    <row r="263" spans="1:6" x14ac:dyDescent="0.25">
      <c r="A263" t="s">
        <v>31</v>
      </c>
    </row>
    <row r="264" spans="1:6" x14ac:dyDescent="0.25">
      <c r="A264" t="s">
        <v>13</v>
      </c>
    </row>
    <row r="265" spans="1:6" x14ac:dyDescent="0.25">
      <c r="A265" t="s">
        <v>24</v>
      </c>
      <c r="B265" t="s">
        <v>25</v>
      </c>
      <c r="C265" t="s">
        <v>32</v>
      </c>
      <c r="D265" t="s">
        <v>33</v>
      </c>
      <c r="E265" t="s">
        <v>34</v>
      </c>
      <c r="F265" t="s">
        <v>35</v>
      </c>
    </row>
    <row r="266" spans="1:6" x14ac:dyDescent="0.25">
      <c r="A266" t="s">
        <v>101</v>
      </c>
      <c r="B266" t="s">
        <v>36</v>
      </c>
      <c r="C266">
        <v>0.91700000000000004</v>
      </c>
      <c r="D266">
        <v>0.18079999999999999</v>
      </c>
    </row>
    <row r="268" spans="1:6" x14ac:dyDescent="0.25">
      <c r="B268" t="s">
        <v>103</v>
      </c>
      <c r="C268" t="s">
        <v>37</v>
      </c>
      <c r="D268" t="s">
        <v>38</v>
      </c>
      <c r="E268">
        <v>0.2717</v>
      </c>
      <c r="F268">
        <v>0.13270000000000001</v>
      </c>
    </row>
    <row r="269" spans="1:6" x14ac:dyDescent="0.25">
      <c r="B269" t="s">
        <v>104</v>
      </c>
      <c r="C269" t="s">
        <v>37</v>
      </c>
      <c r="D269" t="s">
        <v>38</v>
      </c>
      <c r="E269">
        <v>3.5009999999999999E-2</v>
      </c>
      <c r="F269">
        <v>0.11712</v>
      </c>
    </row>
    <row r="270" spans="1:6" x14ac:dyDescent="0.25">
      <c r="A270" t="s">
        <v>13</v>
      </c>
    </row>
    <row r="271" spans="1:6" x14ac:dyDescent="0.25">
      <c r="A271" t="s">
        <v>13</v>
      </c>
    </row>
    <row r="272" spans="1:6" x14ac:dyDescent="0.25">
      <c r="A272" t="s">
        <v>43</v>
      </c>
    </row>
    <row r="273" spans="1:6" x14ac:dyDescent="0.25">
      <c r="A273" t="s">
        <v>13</v>
      </c>
    </row>
    <row r="274" spans="1:6" x14ac:dyDescent="0.25">
      <c r="A274" t="s">
        <v>44</v>
      </c>
    </row>
    <row r="275" spans="1:6" x14ac:dyDescent="0.25">
      <c r="A275" t="s">
        <v>13</v>
      </c>
    </row>
    <row r="276" spans="1:6" x14ac:dyDescent="0.25">
      <c r="A276" t="s">
        <v>45</v>
      </c>
      <c r="B276" t="s">
        <v>46</v>
      </c>
      <c r="C276" t="s">
        <v>47</v>
      </c>
      <c r="D276" t="s">
        <v>48</v>
      </c>
      <c r="E276" t="s">
        <v>49</v>
      </c>
      <c r="F276" t="s">
        <v>50</v>
      </c>
    </row>
    <row r="277" spans="1:6" ht="18.75" x14ac:dyDescent="0.3">
      <c r="A277" t="s">
        <v>3</v>
      </c>
      <c r="B277">
        <v>5.89</v>
      </c>
      <c r="C277">
        <v>1</v>
      </c>
      <c r="D277">
        <v>5.89</v>
      </c>
      <c r="E277">
        <v>15.1</v>
      </c>
      <c r="F277" s="4">
        <v>2.8000000000000001E-2</v>
      </c>
    </row>
    <row r="278" spans="1:6" x14ac:dyDescent="0.25">
      <c r="A278" t="s">
        <v>4</v>
      </c>
      <c r="B278">
        <v>1.17</v>
      </c>
      <c r="C278">
        <v>1</v>
      </c>
      <c r="D278">
        <v>1.17</v>
      </c>
      <c r="E278">
        <v>21</v>
      </c>
      <c r="F278">
        <v>0.29199999999999998</v>
      </c>
    </row>
    <row r="279" spans="1:6" x14ac:dyDescent="0.25">
      <c r="A279" t="s">
        <v>52</v>
      </c>
      <c r="B279">
        <v>0.46</v>
      </c>
      <c r="C279">
        <v>1</v>
      </c>
      <c r="D279">
        <v>0.46</v>
      </c>
      <c r="E279">
        <v>35</v>
      </c>
      <c r="F279">
        <v>0.503</v>
      </c>
    </row>
    <row r="280" spans="1:6" x14ac:dyDescent="0.25">
      <c r="A280" t="s">
        <v>13</v>
      </c>
    </row>
    <row r="281" spans="1:6" x14ac:dyDescent="0.25">
      <c r="A281" t="s">
        <v>53</v>
      </c>
    </row>
    <row r="282" spans="1:6" x14ac:dyDescent="0.25">
      <c r="A282" t="s">
        <v>13</v>
      </c>
    </row>
    <row r="283" spans="1:6" x14ac:dyDescent="0.25">
      <c r="A283" t="s">
        <v>45</v>
      </c>
      <c r="B283" t="s">
        <v>46</v>
      </c>
      <c r="C283" t="s">
        <v>47</v>
      </c>
      <c r="D283" t="s">
        <v>48</v>
      </c>
      <c r="E283" t="s">
        <v>49</v>
      </c>
      <c r="F283" t="s">
        <v>50</v>
      </c>
    </row>
    <row r="284" spans="1:6" x14ac:dyDescent="0.25">
      <c r="A284" t="s">
        <v>52</v>
      </c>
      <c r="B284">
        <v>0.46</v>
      </c>
      <c r="C284">
        <v>1</v>
      </c>
      <c r="D284">
        <v>0.46</v>
      </c>
      <c r="E284">
        <v>35</v>
      </c>
      <c r="F284">
        <v>0.503</v>
      </c>
    </row>
    <row r="285" spans="1:6" x14ac:dyDescent="0.25">
      <c r="A285" t="s">
        <v>13</v>
      </c>
    </row>
    <row r="286" spans="1:6" x14ac:dyDescent="0.25">
      <c r="A286" t="s">
        <v>54</v>
      </c>
    </row>
    <row r="287" spans="1:6" x14ac:dyDescent="0.25">
      <c r="A287" t="s">
        <v>13</v>
      </c>
    </row>
    <row r="288" spans="1:6" x14ac:dyDescent="0.25">
      <c r="A288" t="s">
        <v>13</v>
      </c>
    </row>
    <row r="289" spans="1:4" x14ac:dyDescent="0.25">
      <c r="A289" t="s">
        <v>92</v>
      </c>
    </row>
    <row r="290" spans="1:4" x14ac:dyDescent="0.25">
      <c r="A290" t="s">
        <v>13</v>
      </c>
    </row>
    <row r="291" spans="1:4" x14ac:dyDescent="0.25">
      <c r="A291" t="s">
        <v>154</v>
      </c>
    </row>
    <row r="292" spans="1:4" x14ac:dyDescent="0.25">
      <c r="A292" t="s">
        <v>13</v>
      </c>
    </row>
    <row r="293" spans="1:4" x14ac:dyDescent="0.25">
      <c r="A293" t="s">
        <v>13</v>
      </c>
    </row>
    <row r="294" spans="1:4" x14ac:dyDescent="0.25">
      <c r="A294" t="s">
        <v>55</v>
      </c>
    </row>
    <row r="295" spans="1:4" x14ac:dyDescent="0.25">
      <c r="A295" t="s">
        <v>13</v>
      </c>
    </row>
    <row r="296" spans="1:4" x14ac:dyDescent="0.25">
      <c r="A296" t="s">
        <v>13</v>
      </c>
    </row>
    <row r="297" spans="1:4" ht="18.75" x14ac:dyDescent="0.3">
      <c r="B297" t="s">
        <v>3</v>
      </c>
      <c r="C297" s="4" t="s">
        <v>8</v>
      </c>
      <c r="D297" s="4" t="s">
        <v>106</v>
      </c>
    </row>
    <row r="298" spans="1:4" ht="18.75" x14ac:dyDescent="0.3">
      <c r="C298" s="4">
        <v>51.04</v>
      </c>
      <c r="D298" s="4">
        <v>51.77</v>
      </c>
    </row>
    <row r="299" spans="1:4" x14ac:dyDescent="0.25">
      <c r="A299" t="s">
        <v>13</v>
      </c>
    </row>
    <row r="300" spans="1:4" x14ac:dyDescent="0.25">
      <c r="A300" t="s">
        <v>13</v>
      </c>
    </row>
    <row r="301" spans="1:4" x14ac:dyDescent="0.25">
      <c r="A301" t="s">
        <v>155</v>
      </c>
    </row>
    <row r="302" spans="1:4" x14ac:dyDescent="0.25">
      <c r="A302" t="s">
        <v>13</v>
      </c>
    </row>
    <row r="303" spans="1:4" x14ac:dyDescent="0.25">
      <c r="A303" t="s">
        <v>13</v>
      </c>
    </row>
    <row r="304" spans="1:4" x14ac:dyDescent="0.25">
      <c r="A304" t="s">
        <v>57</v>
      </c>
    </row>
    <row r="305" spans="1:4" x14ac:dyDescent="0.25">
      <c r="A305" t="s">
        <v>13</v>
      </c>
    </row>
    <row r="306" spans="1:4" x14ac:dyDescent="0.25">
      <c r="A306" t="s">
        <v>13</v>
      </c>
    </row>
    <row r="307" spans="1:4" x14ac:dyDescent="0.25">
      <c r="B307" t="s">
        <v>4</v>
      </c>
      <c r="C307" t="s">
        <v>6</v>
      </c>
      <c r="D307" t="s">
        <v>7</v>
      </c>
    </row>
    <row r="308" spans="1:4" x14ac:dyDescent="0.25">
      <c r="C308">
        <v>51.52</v>
      </c>
      <c r="D308">
        <v>51.29</v>
      </c>
    </row>
    <row r="309" spans="1:4" x14ac:dyDescent="0.25">
      <c r="A309" t="s">
        <v>13</v>
      </c>
    </row>
    <row r="310" spans="1:4" x14ac:dyDescent="0.25">
      <c r="A310" t="s">
        <v>13</v>
      </c>
    </row>
    <row r="311" spans="1:4" x14ac:dyDescent="0.25">
      <c r="A311" t="s">
        <v>156</v>
      </c>
    </row>
    <row r="312" spans="1:4" x14ac:dyDescent="0.25">
      <c r="A312" t="s">
        <v>13</v>
      </c>
    </row>
    <row r="313" spans="1:4" x14ac:dyDescent="0.25">
      <c r="A313" t="s">
        <v>13</v>
      </c>
    </row>
    <row r="314" spans="1:4" x14ac:dyDescent="0.25">
      <c r="A314" t="s">
        <v>59</v>
      </c>
    </row>
    <row r="315" spans="1:4" x14ac:dyDescent="0.25">
      <c r="A315" t="s">
        <v>13</v>
      </c>
    </row>
    <row r="316" spans="1:4" x14ac:dyDescent="0.25">
      <c r="A316" t="s">
        <v>13</v>
      </c>
    </row>
    <row r="317" spans="1:4" x14ac:dyDescent="0.25">
      <c r="B317" t="s">
        <v>4</v>
      </c>
      <c r="C317" t="s">
        <v>6</v>
      </c>
      <c r="D317" t="s">
        <v>7</v>
      </c>
    </row>
    <row r="318" spans="1:4" x14ac:dyDescent="0.25">
      <c r="B318" t="s">
        <v>3</v>
      </c>
      <c r="C318" t="s">
        <v>13</v>
      </c>
    </row>
    <row r="319" spans="1:4" x14ac:dyDescent="0.25">
      <c r="B319" t="s">
        <v>8</v>
      </c>
      <c r="C319">
        <v>51.09</v>
      </c>
      <c r="D319">
        <v>51</v>
      </c>
    </row>
    <row r="320" spans="1:4" x14ac:dyDescent="0.25">
      <c r="B320" t="s">
        <v>106</v>
      </c>
      <c r="C320">
        <v>51.95</v>
      </c>
      <c r="D320">
        <v>51.59</v>
      </c>
    </row>
    <row r="321" spans="1:3" x14ac:dyDescent="0.25">
      <c r="A321" t="s">
        <v>13</v>
      </c>
    </row>
    <row r="322" spans="1:3" x14ac:dyDescent="0.25">
      <c r="A322" t="s">
        <v>13</v>
      </c>
    </row>
    <row r="323" spans="1:3" x14ac:dyDescent="0.25">
      <c r="A323" t="s">
        <v>60</v>
      </c>
    </row>
    <row r="324" spans="1:3" x14ac:dyDescent="0.25">
      <c r="A324" t="s">
        <v>13</v>
      </c>
    </row>
    <row r="325" spans="1:3" x14ac:dyDescent="0.25">
      <c r="A325" t="s">
        <v>61</v>
      </c>
      <c r="B325">
        <v>0.3397</v>
      </c>
    </row>
    <row r="326" spans="1:3" x14ac:dyDescent="0.25">
      <c r="A326" t="s">
        <v>62</v>
      </c>
      <c r="B326">
        <v>0.36570000000000003</v>
      </c>
    </row>
    <row r="327" spans="1:3" x14ac:dyDescent="0.25">
      <c r="A327" t="s">
        <v>63</v>
      </c>
      <c r="B327">
        <v>0.2928</v>
      </c>
    </row>
    <row r="328" spans="1:3" x14ac:dyDescent="0.25">
      <c r="A328" t="s">
        <v>13</v>
      </c>
    </row>
    <row r="329" spans="1:3" x14ac:dyDescent="0.25">
      <c r="A329" t="s">
        <v>157</v>
      </c>
    </row>
    <row r="330" spans="1:3" x14ac:dyDescent="0.25">
      <c r="A330" t="s">
        <v>13</v>
      </c>
    </row>
    <row r="331" spans="1:3" x14ac:dyDescent="0.25">
      <c r="A331" t="s">
        <v>65</v>
      </c>
    </row>
    <row r="332" spans="1:3" x14ac:dyDescent="0.25">
      <c r="A332" t="s">
        <v>13</v>
      </c>
    </row>
    <row r="333" spans="1:3" x14ac:dyDescent="0.25">
      <c r="B333" t="s">
        <v>3</v>
      </c>
      <c r="C333" t="s">
        <v>4</v>
      </c>
    </row>
    <row r="334" spans="1:3" x14ac:dyDescent="0.25">
      <c r="B334" t="s">
        <v>13</v>
      </c>
    </row>
    <row r="335" spans="1:3" x14ac:dyDescent="0.25">
      <c r="A335" t="s">
        <v>61</v>
      </c>
      <c r="B335">
        <v>0.2928</v>
      </c>
      <c r="C335">
        <v>0.36049999999999999</v>
      </c>
    </row>
    <row r="336" spans="1:3" x14ac:dyDescent="0.25">
      <c r="B336" t="s">
        <v>13</v>
      </c>
    </row>
    <row r="337" spans="1:3" x14ac:dyDescent="0.25">
      <c r="A337" t="s">
        <v>62</v>
      </c>
      <c r="B337">
        <v>0.2928</v>
      </c>
      <c r="C337">
        <v>0.36049999999999999</v>
      </c>
    </row>
    <row r="338" spans="1:3" x14ac:dyDescent="0.25">
      <c r="B338" t="s">
        <v>13</v>
      </c>
    </row>
    <row r="339" spans="1:3" x14ac:dyDescent="0.25">
      <c r="A339" t="s">
        <v>63</v>
      </c>
      <c r="B339">
        <v>0.2928</v>
      </c>
      <c r="C339">
        <v>0.36049999999999999</v>
      </c>
    </row>
    <row r="340" spans="1:3" x14ac:dyDescent="0.25">
      <c r="B340" t="s">
        <v>13</v>
      </c>
    </row>
    <row r="341" spans="1:3" x14ac:dyDescent="0.25">
      <c r="A341" t="s">
        <v>13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8"/>
  <sheetViews>
    <sheetView topLeftCell="A24" workbookViewId="0">
      <selection activeCell="J51" sqref="J51"/>
    </sheetView>
  </sheetViews>
  <sheetFormatPr defaultRowHeight="15" x14ac:dyDescent="0.25"/>
  <sheetData>
    <row r="1" spans="1:2" x14ac:dyDescent="0.25">
      <c r="A1" t="s">
        <v>12</v>
      </c>
    </row>
    <row r="2" spans="1:2" x14ac:dyDescent="0.25">
      <c r="A2" t="s">
        <v>13</v>
      </c>
    </row>
    <row r="3" spans="1:2" x14ac:dyDescent="0.25">
      <c r="A3" t="s">
        <v>14</v>
      </c>
      <c r="B3" t="s">
        <v>11</v>
      </c>
    </row>
    <row r="4" spans="1:2" x14ac:dyDescent="0.25">
      <c r="A4" t="s">
        <v>15</v>
      </c>
      <c r="B4" t="s">
        <v>91</v>
      </c>
    </row>
    <row r="5" spans="1:2" x14ac:dyDescent="0.25">
      <c r="A5" t="s">
        <v>17</v>
      </c>
      <c r="B5" t="s">
        <v>101</v>
      </c>
    </row>
    <row r="6" spans="1:2" x14ac:dyDescent="0.25">
      <c r="A6" t="s">
        <v>19</v>
      </c>
      <c r="B6">
        <v>64</v>
      </c>
    </row>
    <row r="7" spans="1:2" x14ac:dyDescent="0.25">
      <c r="A7" t="s">
        <v>13</v>
      </c>
    </row>
    <row r="8" spans="1:2" x14ac:dyDescent="0.25">
      <c r="A8" t="s">
        <v>102</v>
      </c>
    </row>
    <row r="9" spans="1:2" x14ac:dyDescent="0.25">
      <c r="A9" t="s">
        <v>13</v>
      </c>
    </row>
    <row r="10" spans="1:2" x14ac:dyDescent="0.25">
      <c r="A10" t="s">
        <v>21</v>
      </c>
    </row>
    <row r="11" spans="1:2" x14ac:dyDescent="0.25">
      <c r="A11" t="s">
        <v>13</v>
      </c>
    </row>
    <row r="12" spans="1:2" x14ac:dyDescent="0.25">
      <c r="A12" t="s">
        <v>13</v>
      </c>
    </row>
    <row r="13" spans="1:2" x14ac:dyDescent="0.25">
      <c r="A13" t="s">
        <v>22</v>
      </c>
    </row>
    <row r="14" spans="1:2" x14ac:dyDescent="0.25">
      <c r="A14" t="s">
        <v>13</v>
      </c>
    </row>
    <row r="15" spans="1:2" x14ac:dyDescent="0.25">
      <c r="A15" t="s">
        <v>23</v>
      </c>
    </row>
    <row r="16" spans="1:2" x14ac:dyDescent="0.25">
      <c r="A16" t="s">
        <v>13</v>
      </c>
    </row>
    <row r="17" spans="1:6" x14ac:dyDescent="0.25">
      <c r="A17" t="s">
        <v>24</v>
      </c>
      <c r="B17" t="s">
        <v>25</v>
      </c>
      <c r="C17" t="s">
        <v>26</v>
      </c>
      <c r="D17" t="s">
        <v>27</v>
      </c>
      <c r="E17" t="s">
        <v>28</v>
      </c>
    </row>
    <row r="18" spans="1:6" x14ac:dyDescent="0.25">
      <c r="A18" t="s">
        <v>101</v>
      </c>
      <c r="B18" t="s">
        <v>103</v>
      </c>
      <c r="C18" t="s">
        <v>29</v>
      </c>
      <c r="D18">
        <v>1</v>
      </c>
      <c r="E18">
        <v>8</v>
      </c>
    </row>
    <row r="19" spans="1:6" x14ac:dyDescent="0.25">
      <c r="B19" t="s">
        <v>104</v>
      </c>
      <c r="C19" t="s">
        <v>30</v>
      </c>
      <c r="D19">
        <v>1</v>
      </c>
      <c r="E19">
        <v>8</v>
      </c>
    </row>
    <row r="20" spans="1:6" x14ac:dyDescent="0.25">
      <c r="A20" t="s">
        <v>13</v>
      </c>
    </row>
    <row r="21" spans="1:6" x14ac:dyDescent="0.25">
      <c r="A21" t="s">
        <v>13</v>
      </c>
    </row>
    <row r="22" spans="1:6" x14ac:dyDescent="0.25">
      <c r="A22" t="s">
        <v>31</v>
      </c>
    </row>
    <row r="23" spans="1:6" x14ac:dyDescent="0.25">
      <c r="A23" t="s">
        <v>13</v>
      </c>
    </row>
    <row r="24" spans="1:6" x14ac:dyDescent="0.25">
      <c r="A24" t="s">
        <v>24</v>
      </c>
      <c r="B24" t="s">
        <v>25</v>
      </c>
      <c r="C24" t="s">
        <v>32</v>
      </c>
      <c r="D24" t="s">
        <v>33</v>
      </c>
      <c r="E24" t="s">
        <v>34</v>
      </c>
      <c r="F24" t="s">
        <v>35</v>
      </c>
    </row>
    <row r="25" spans="1:6" x14ac:dyDescent="0.25">
      <c r="A25" t="s">
        <v>101</v>
      </c>
      <c r="B25" t="s">
        <v>36</v>
      </c>
      <c r="C25">
        <v>1.8200000000000001E-2</v>
      </c>
      <c r="D25">
        <v>3.3999999999999998E-3</v>
      </c>
    </row>
    <row r="27" spans="1:6" x14ac:dyDescent="0.25">
      <c r="B27" t="s">
        <v>103</v>
      </c>
      <c r="C27" t="s">
        <v>37</v>
      </c>
      <c r="D27" t="s">
        <v>38</v>
      </c>
      <c r="E27">
        <v>0.1429</v>
      </c>
      <c r="F27">
        <v>0.13189999999999999</v>
      </c>
    </row>
    <row r="28" spans="1:6" x14ac:dyDescent="0.25">
      <c r="B28" t="s">
        <v>104</v>
      </c>
      <c r="C28" t="s">
        <v>37</v>
      </c>
      <c r="D28" t="s">
        <v>38</v>
      </c>
      <c r="E28">
        <v>-2.2880000000000001E-3</v>
      </c>
      <c r="F28">
        <v>0.13224900000000001</v>
      </c>
    </row>
    <row r="29" spans="1:6" x14ac:dyDescent="0.25">
      <c r="A29" t="s">
        <v>13</v>
      </c>
    </row>
    <row r="30" spans="1:6" x14ac:dyDescent="0.25">
      <c r="A30" t="s">
        <v>13</v>
      </c>
    </row>
    <row r="31" spans="1:6" x14ac:dyDescent="0.25">
      <c r="A31" t="s">
        <v>43</v>
      </c>
    </row>
    <row r="32" spans="1:6" x14ac:dyDescent="0.25">
      <c r="A32" t="s">
        <v>13</v>
      </c>
    </row>
    <row r="33" spans="1:6" x14ac:dyDescent="0.25">
      <c r="A33" t="s">
        <v>44</v>
      </c>
    </row>
    <row r="34" spans="1:6" x14ac:dyDescent="0.25">
      <c r="A34" t="s">
        <v>13</v>
      </c>
    </row>
    <row r="35" spans="1:6" x14ac:dyDescent="0.25">
      <c r="A35" t="s">
        <v>45</v>
      </c>
      <c r="B35" t="s">
        <v>46</v>
      </c>
      <c r="C35" t="s">
        <v>47</v>
      </c>
      <c r="D35" t="s">
        <v>48</v>
      </c>
      <c r="E35" t="s">
        <v>49</v>
      </c>
      <c r="F35" t="s">
        <v>50</v>
      </c>
    </row>
    <row r="36" spans="1:6" x14ac:dyDescent="0.25">
      <c r="A36" t="s">
        <v>3</v>
      </c>
      <c r="B36">
        <v>0.01</v>
      </c>
      <c r="C36">
        <v>1</v>
      </c>
      <c r="D36">
        <v>0.01</v>
      </c>
      <c r="E36">
        <v>16.2</v>
      </c>
      <c r="F36">
        <v>0.90900000000000003</v>
      </c>
    </row>
    <row r="37" spans="1:6" x14ac:dyDescent="0.25">
      <c r="A37" t="s">
        <v>4</v>
      </c>
      <c r="B37">
        <v>0.56999999999999995</v>
      </c>
      <c r="C37">
        <v>1</v>
      </c>
      <c r="D37">
        <v>0.56999999999999995</v>
      </c>
      <c r="E37">
        <v>17.600000000000001</v>
      </c>
      <c r="F37">
        <v>0.46</v>
      </c>
    </row>
    <row r="38" spans="1:6" x14ac:dyDescent="0.25">
      <c r="A38" t="s">
        <v>52</v>
      </c>
      <c r="B38">
        <v>0.31</v>
      </c>
      <c r="C38">
        <v>1</v>
      </c>
      <c r="D38">
        <v>0.31</v>
      </c>
      <c r="E38">
        <v>39.799999999999997</v>
      </c>
      <c r="F38">
        <v>0.57799999999999996</v>
      </c>
    </row>
    <row r="39" spans="1:6" x14ac:dyDescent="0.25">
      <c r="A39" t="s">
        <v>13</v>
      </c>
    </row>
    <row r="40" spans="1:6" x14ac:dyDescent="0.25">
      <c r="A40" t="s">
        <v>53</v>
      </c>
    </row>
    <row r="41" spans="1:6" x14ac:dyDescent="0.25">
      <c r="A41" t="s">
        <v>13</v>
      </c>
    </row>
    <row r="42" spans="1:6" x14ac:dyDescent="0.25">
      <c r="A42" t="s">
        <v>45</v>
      </c>
      <c r="B42" t="s">
        <v>46</v>
      </c>
      <c r="C42" t="s">
        <v>47</v>
      </c>
      <c r="D42" t="s">
        <v>48</v>
      </c>
      <c r="E42" t="s">
        <v>49</v>
      </c>
      <c r="F42" t="s">
        <v>50</v>
      </c>
    </row>
    <row r="43" spans="1:6" x14ac:dyDescent="0.25">
      <c r="A43" t="s">
        <v>52</v>
      </c>
      <c r="B43">
        <v>0.31</v>
      </c>
      <c r="C43">
        <v>1</v>
      </c>
      <c r="D43">
        <v>0.31</v>
      </c>
      <c r="E43">
        <v>39.799999999999997</v>
      </c>
      <c r="F43">
        <v>0.57799999999999996</v>
      </c>
    </row>
    <row r="44" spans="1:6" x14ac:dyDescent="0.25">
      <c r="A44" t="s">
        <v>13</v>
      </c>
    </row>
    <row r="45" spans="1:6" x14ac:dyDescent="0.25">
      <c r="A45" t="s">
        <v>54</v>
      </c>
    </row>
    <row r="46" spans="1:6" x14ac:dyDescent="0.25">
      <c r="A46" t="s">
        <v>13</v>
      </c>
    </row>
    <row r="47" spans="1:6" x14ac:dyDescent="0.25">
      <c r="A47" t="s">
        <v>13</v>
      </c>
    </row>
    <row r="48" spans="1:6" x14ac:dyDescent="0.25">
      <c r="A48" t="s">
        <v>92</v>
      </c>
    </row>
    <row r="49" spans="1:4" x14ac:dyDescent="0.25">
      <c r="A49" t="s">
        <v>13</v>
      </c>
    </row>
    <row r="50" spans="1:4" x14ac:dyDescent="0.25">
      <c r="A50" t="s">
        <v>158</v>
      </c>
    </row>
    <row r="51" spans="1:4" x14ac:dyDescent="0.25">
      <c r="A51" t="s">
        <v>13</v>
      </c>
    </row>
    <row r="52" spans="1:4" x14ac:dyDescent="0.25">
      <c r="A52" t="s">
        <v>13</v>
      </c>
    </row>
    <row r="53" spans="1:4" x14ac:dyDescent="0.25">
      <c r="A53" t="s">
        <v>55</v>
      </c>
    </row>
    <row r="54" spans="1:4" x14ac:dyDescent="0.25">
      <c r="A54" t="s">
        <v>13</v>
      </c>
    </row>
    <row r="55" spans="1:4" x14ac:dyDescent="0.25">
      <c r="A55" t="s">
        <v>13</v>
      </c>
    </row>
    <row r="56" spans="1:4" x14ac:dyDescent="0.25">
      <c r="B56" t="s">
        <v>3</v>
      </c>
      <c r="C56" t="s">
        <v>8</v>
      </c>
      <c r="D56" t="s">
        <v>106</v>
      </c>
    </row>
    <row r="57" spans="1:4" x14ac:dyDescent="0.25">
      <c r="C57">
        <v>2.0219999999999998</v>
      </c>
      <c r="D57">
        <v>2.0169999999999999</v>
      </c>
    </row>
    <row r="58" spans="1:4" x14ac:dyDescent="0.25">
      <c r="A58" t="s">
        <v>13</v>
      </c>
    </row>
    <row r="59" spans="1:4" x14ac:dyDescent="0.25">
      <c r="A59" t="s">
        <v>13</v>
      </c>
    </row>
    <row r="60" spans="1:4" x14ac:dyDescent="0.25">
      <c r="A60" t="s">
        <v>159</v>
      </c>
    </row>
    <row r="61" spans="1:4" x14ac:dyDescent="0.25">
      <c r="A61" t="s">
        <v>13</v>
      </c>
    </row>
    <row r="62" spans="1:4" x14ac:dyDescent="0.25">
      <c r="A62" t="s">
        <v>13</v>
      </c>
    </row>
    <row r="63" spans="1:4" x14ac:dyDescent="0.25">
      <c r="A63" t="s">
        <v>57</v>
      </c>
    </row>
    <row r="64" spans="1:4" x14ac:dyDescent="0.25">
      <c r="A64" t="s">
        <v>13</v>
      </c>
    </row>
    <row r="65" spans="1:8" x14ac:dyDescent="0.25">
      <c r="A65" t="s">
        <v>13</v>
      </c>
    </row>
    <row r="66" spans="1:8" x14ac:dyDescent="0.25">
      <c r="B66" t="s">
        <v>4</v>
      </c>
      <c r="C66" t="s">
        <v>6</v>
      </c>
      <c r="D66" t="s">
        <v>7</v>
      </c>
    </row>
    <row r="67" spans="1:8" x14ac:dyDescent="0.25">
      <c r="C67">
        <v>2.0070000000000001</v>
      </c>
      <c r="D67">
        <v>2.0310000000000001</v>
      </c>
    </row>
    <row r="68" spans="1:8" x14ac:dyDescent="0.25">
      <c r="A68" t="s">
        <v>13</v>
      </c>
    </row>
    <row r="69" spans="1:8" x14ac:dyDescent="0.25">
      <c r="A69" t="s">
        <v>13</v>
      </c>
    </row>
    <row r="70" spans="1:8" x14ac:dyDescent="0.25">
      <c r="A70" t="s">
        <v>160</v>
      </c>
    </row>
    <row r="71" spans="1:8" x14ac:dyDescent="0.25">
      <c r="A71" t="s">
        <v>13</v>
      </c>
    </row>
    <row r="72" spans="1:8" x14ac:dyDescent="0.25">
      <c r="A72" t="s">
        <v>13</v>
      </c>
    </row>
    <row r="73" spans="1:8" x14ac:dyDescent="0.25">
      <c r="A73" t="s">
        <v>59</v>
      </c>
    </row>
    <row r="74" spans="1:8" x14ac:dyDescent="0.25">
      <c r="A74" t="s">
        <v>13</v>
      </c>
    </row>
    <row r="75" spans="1:8" x14ac:dyDescent="0.25">
      <c r="A75" t="s">
        <v>13</v>
      </c>
    </row>
    <row r="76" spans="1:8" x14ac:dyDescent="0.25">
      <c r="B76" t="s">
        <v>4</v>
      </c>
      <c r="C76" t="s">
        <v>6</v>
      </c>
      <c r="D76" t="s">
        <v>7</v>
      </c>
      <c r="F76" t="s">
        <v>4</v>
      </c>
      <c r="G76" t="s">
        <v>6</v>
      </c>
      <c r="H76" t="s">
        <v>7</v>
      </c>
    </row>
    <row r="77" spans="1:8" x14ac:dyDescent="0.25">
      <c r="B77" t="s">
        <v>3</v>
      </c>
      <c r="C77" t="s">
        <v>13</v>
      </c>
      <c r="F77" t="s">
        <v>3</v>
      </c>
      <c r="G77" t="s">
        <v>13</v>
      </c>
    </row>
    <row r="78" spans="1:8" x14ac:dyDescent="0.25">
      <c r="B78" t="s">
        <v>8</v>
      </c>
      <c r="C78">
        <v>2.0009999999999999</v>
      </c>
      <c r="D78">
        <v>2.0419999999999998</v>
      </c>
      <c r="F78" t="s">
        <v>8</v>
      </c>
      <c r="G78" s="1">
        <f>10^C78</f>
        <v>100.23052380778999</v>
      </c>
      <c r="H78" s="1">
        <f>10^D78</f>
        <v>110.15393095414146</v>
      </c>
    </row>
    <row r="79" spans="1:8" x14ac:dyDescent="0.25">
      <c r="B79" t="s">
        <v>106</v>
      </c>
      <c r="C79">
        <v>2.0139999999999998</v>
      </c>
      <c r="D79">
        <v>2.02</v>
      </c>
      <c r="F79" t="s">
        <v>9</v>
      </c>
      <c r="G79" s="1">
        <f>10^C79</f>
        <v>103.2761405761397</v>
      </c>
      <c r="H79" s="1">
        <f>10^D79</f>
        <v>104.71285480508998</v>
      </c>
    </row>
    <row r="80" spans="1:8" x14ac:dyDescent="0.25">
      <c r="A80" t="s">
        <v>13</v>
      </c>
    </row>
    <row r="81" spans="1:3" x14ac:dyDescent="0.25">
      <c r="A81" t="s">
        <v>13</v>
      </c>
    </row>
    <row r="82" spans="1:3" x14ac:dyDescent="0.25">
      <c r="A82" t="s">
        <v>60</v>
      </c>
    </row>
    <row r="83" spans="1:3" x14ac:dyDescent="0.25">
      <c r="A83" t="s">
        <v>13</v>
      </c>
    </row>
    <row r="84" spans="1:3" x14ac:dyDescent="0.25">
      <c r="A84" t="s">
        <v>61</v>
      </c>
      <c r="B84">
        <v>4.7870000000000003E-2</v>
      </c>
    </row>
    <row r="85" spans="1:3" x14ac:dyDescent="0.25">
      <c r="A85" t="s">
        <v>62</v>
      </c>
      <c r="B85">
        <v>4.956E-2</v>
      </c>
    </row>
    <row r="86" spans="1:3" x14ac:dyDescent="0.25">
      <c r="A86" t="s">
        <v>63</v>
      </c>
      <c r="B86">
        <v>4.4560000000000002E-2</v>
      </c>
    </row>
    <row r="87" spans="1:3" x14ac:dyDescent="0.25">
      <c r="A87" t="s">
        <v>13</v>
      </c>
    </row>
    <row r="88" spans="1:3" x14ac:dyDescent="0.25">
      <c r="A88" t="s">
        <v>161</v>
      </c>
    </row>
    <row r="89" spans="1:3" x14ac:dyDescent="0.25">
      <c r="A89" t="s">
        <v>13</v>
      </c>
    </row>
    <row r="90" spans="1:3" x14ac:dyDescent="0.25">
      <c r="A90" t="s">
        <v>65</v>
      </c>
    </row>
    <row r="91" spans="1:3" x14ac:dyDescent="0.25">
      <c r="A91" t="s">
        <v>13</v>
      </c>
    </row>
    <row r="92" spans="1:3" x14ac:dyDescent="0.25">
      <c r="B92" t="s">
        <v>3</v>
      </c>
      <c r="C92" t="s">
        <v>4</v>
      </c>
    </row>
    <row r="93" spans="1:3" x14ac:dyDescent="0.25">
      <c r="B93" t="s">
        <v>13</v>
      </c>
    </row>
    <row r="94" spans="1:3" x14ac:dyDescent="0.25">
      <c r="A94" t="s">
        <v>61</v>
      </c>
      <c r="B94">
        <v>4.4560000000000002E-2</v>
      </c>
      <c r="C94">
        <v>4.956E-2</v>
      </c>
    </row>
    <row r="95" spans="1:3" x14ac:dyDescent="0.25">
      <c r="B95" t="s">
        <v>13</v>
      </c>
    </row>
    <row r="96" spans="1:3" x14ac:dyDescent="0.25">
      <c r="A96" t="s">
        <v>62</v>
      </c>
      <c r="B96">
        <v>4.4560000000000002E-2</v>
      </c>
      <c r="C96">
        <v>4.956E-2</v>
      </c>
    </row>
    <row r="97" spans="1:3" x14ac:dyDescent="0.25">
      <c r="B97" t="s">
        <v>13</v>
      </c>
    </row>
    <row r="98" spans="1:3" x14ac:dyDescent="0.25">
      <c r="A98" t="s">
        <v>63</v>
      </c>
      <c r="B98">
        <v>4.4560000000000002E-2</v>
      </c>
      <c r="C98">
        <v>4.956E-2</v>
      </c>
    </row>
    <row r="99" spans="1:3" x14ac:dyDescent="0.25">
      <c r="B99" t="s">
        <v>13</v>
      </c>
    </row>
    <row r="100" spans="1:3" x14ac:dyDescent="0.25">
      <c r="A100" t="s">
        <v>13</v>
      </c>
    </row>
    <row r="101" spans="1:3" x14ac:dyDescent="0.25">
      <c r="A101" t="s">
        <v>135</v>
      </c>
    </row>
    <row r="102" spans="1:3" x14ac:dyDescent="0.25">
      <c r="A102" t="s">
        <v>136</v>
      </c>
    </row>
    <row r="103" spans="1:3" x14ac:dyDescent="0.25">
      <c r="A103" t="s">
        <v>137</v>
      </c>
    </row>
    <row r="104" spans="1:3" x14ac:dyDescent="0.25">
      <c r="A104" t="s">
        <v>138</v>
      </c>
    </row>
    <row r="105" spans="1:3" x14ac:dyDescent="0.25">
      <c r="A105" t="s">
        <v>139</v>
      </c>
    </row>
    <row r="106" spans="1:3" x14ac:dyDescent="0.25">
      <c r="A106">
        <v>137</v>
      </c>
    </row>
    <row r="107" spans="1:3" x14ac:dyDescent="0.25">
      <c r="A107" t="s">
        <v>140</v>
      </c>
    </row>
    <row r="108" spans="1:3" x14ac:dyDescent="0.25">
      <c r="A108" t="s">
        <v>162</v>
      </c>
    </row>
    <row r="109" spans="1:3" x14ac:dyDescent="0.25">
      <c r="A109" t="s">
        <v>163</v>
      </c>
    </row>
    <row r="110" spans="1:3" x14ac:dyDescent="0.25">
      <c r="A110" t="s">
        <v>164</v>
      </c>
    </row>
    <row r="111" spans="1:3" x14ac:dyDescent="0.25">
      <c r="A111" t="s">
        <v>165</v>
      </c>
    </row>
    <row r="112" spans="1:3" x14ac:dyDescent="0.25">
      <c r="A112" t="s">
        <v>166</v>
      </c>
    </row>
    <row r="113" spans="1:2" x14ac:dyDescent="0.25">
      <c r="A113" t="s">
        <v>167</v>
      </c>
    </row>
    <row r="114" spans="1:2" x14ac:dyDescent="0.25">
      <c r="A114">
        <v>145</v>
      </c>
    </row>
    <row r="115" spans="1:2" x14ac:dyDescent="0.25">
      <c r="A115" t="s">
        <v>168</v>
      </c>
    </row>
    <row r="116" spans="1:2" x14ac:dyDescent="0.25">
      <c r="A116" t="s">
        <v>169</v>
      </c>
    </row>
    <row r="117" spans="1:2" x14ac:dyDescent="0.25">
      <c r="A117" t="s">
        <v>170</v>
      </c>
    </row>
    <row r="118" spans="1:2" x14ac:dyDescent="0.25">
      <c r="A118" t="s">
        <v>171</v>
      </c>
    </row>
    <row r="119" spans="1:2" x14ac:dyDescent="0.25">
      <c r="A119" t="s">
        <v>172</v>
      </c>
    </row>
    <row r="120" spans="1:2" x14ac:dyDescent="0.25">
      <c r="A120" t="s">
        <v>127</v>
      </c>
    </row>
    <row r="121" spans="1:2" x14ac:dyDescent="0.25">
      <c r="A121" t="s">
        <v>12</v>
      </c>
    </row>
    <row r="122" spans="1:2" x14ac:dyDescent="0.25">
      <c r="A122" t="s">
        <v>13</v>
      </c>
    </row>
    <row r="123" spans="1:2" x14ac:dyDescent="0.25">
      <c r="A123" t="s">
        <v>14</v>
      </c>
      <c r="B123" t="s">
        <v>0</v>
      </c>
    </row>
    <row r="124" spans="1:2" x14ac:dyDescent="0.25">
      <c r="A124" t="s">
        <v>15</v>
      </c>
      <c r="B124" t="s">
        <v>91</v>
      </c>
    </row>
    <row r="125" spans="1:2" x14ac:dyDescent="0.25">
      <c r="A125" t="s">
        <v>17</v>
      </c>
      <c r="B125" t="s">
        <v>101</v>
      </c>
    </row>
    <row r="126" spans="1:2" x14ac:dyDescent="0.25">
      <c r="A126" t="s">
        <v>19</v>
      </c>
      <c r="B126">
        <v>64</v>
      </c>
    </row>
    <row r="127" spans="1:2" x14ac:dyDescent="0.25">
      <c r="A127" t="s">
        <v>13</v>
      </c>
    </row>
    <row r="128" spans="1:2" x14ac:dyDescent="0.25">
      <c r="A128" t="s">
        <v>102</v>
      </c>
    </row>
    <row r="129" spans="1:6" x14ac:dyDescent="0.25">
      <c r="A129" t="s">
        <v>13</v>
      </c>
    </row>
    <row r="130" spans="1:6" x14ac:dyDescent="0.25">
      <c r="A130" t="s">
        <v>21</v>
      </c>
    </row>
    <row r="131" spans="1:6" x14ac:dyDescent="0.25">
      <c r="A131" t="s">
        <v>13</v>
      </c>
    </row>
    <row r="132" spans="1:6" x14ac:dyDescent="0.25">
      <c r="A132" t="s">
        <v>13</v>
      </c>
    </row>
    <row r="133" spans="1:6" x14ac:dyDescent="0.25">
      <c r="A133" t="s">
        <v>22</v>
      </c>
    </row>
    <row r="134" spans="1:6" x14ac:dyDescent="0.25">
      <c r="A134" t="s">
        <v>13</v>
      </c>
    </row>
    <row r="135" spans="1:6" x14ac:dyDescent="0.25">
      <c r="A135" t="s">
        <v>23</v>
      </c>
    </row>
    <row r="136" spans="1:6" x14ac:dyDescent="0.25">
      <c r="A136" t="s">
        <v>13</v>
      </c>
    </row>
    <row r="137" spans="1:6" x14ac:dyDescent="0.25">
      <c r="A137" t="s">
        <v>24</v>
      </c>
      <c r="B137" t="s">
        <v>25</v>
      </c>
      <c r="C137" t="s">
        <v>26</v>
      </c>
      <c r="D137" t="s">
        <v>27</v>
      </c>
      <c r="E137" t="s">
        <v>28</v>
      </c>
    </row>
    <row r="138" spans="1:6" x14ac:dyDescent="0.25">
      <c r="A138" t="s">
        <v>101</v>
      </c>
      <c r="B138" t="s">
        <v>103</v>
      </c>
      <c r="C138" t="s">
        <v>29</v>
      </c>
      <c r="D138">
        <v>1</v>
      </c>
      <c r="E138">
        <v>8</v>
      </c>
    </row>
    <row r="139" spans="1:6" x14ac:dyDescent="0.25">
      <c r="B139" t="s">
        <v>104</v>
      </c>
      <c r="C139" t="s">
        <v>30</v>
      </c>
      <c r="D139">
        <v>1</v>
      </c>
      <c r="E139">
        <v>8</v>
      </c>
    </row>
    <row r="140" spans="1:6" x14ac:dyDescent="0.25">
      <c r="A140" t="s">
        <v>13</v>
      </c>
    </row>
    <row r="141" spans="1:6" x14ac:dyDescent="0.25">
      <c r="A141" t="s">
        <v>13</v>
      </c>
    </row>
    <row r="142" spans="1:6" x14ac:dyDescent="0.25">
      <c r="A142" t="s">
        <v>31</v>
      </c>
    </row>
    <row r="143" spans="1:6" x14ac:dyDescent="0.25">
      <c r="A143" t="s">
        <v>13</v>
      </c>
    </row>
    <row r="144" spans="1:6" x14ac:dyDescent="0.25">
      <c r="A144" t="s">
        <v>24</v>
      </c>
      <c r="B144" t="s">
        <v>25</v>
      </c>
      <c r="C144" t="s">
        <v>32</v>
      </c>
      <c r="D144" t="s">
        <v>33</v>
      </c>
      <c r="E144" t="s">
        <v>34</v>
      </c>
      <c r="F144" t="s">
        <v>35</v>
      </c>
    </row>
    <row r="145" spans="1:6" x14ac:dyDescent="0.25">
      <c r="A145" t="s">
        <v>101</v>
      </c>
      <c r="B145" t="s">
        <v>36</v>
      </c>
      <c r="C145">
        <v>0.33600000000000002</v>
      </c>
      <c r="D145">
        <v>8.4900000000000003E-2</v>
      </c>
    </row>
    <row r="147" spans="1:6" x14ac:dyDescent="0.25">
      <c r="B147" t="s">
        <v>103</v>
      </c>
      <c r="C147" t="s">
        <v>37</v>
      </c>
      <c r="D147" t="s">
        <v>38</v>
      </c>
      <c r="E147">
        <v>0.61580000000000001</v>
      </c>
      <c r="F147">
        <v>9.6600000000000005E-2</v>
      </c>
    </row>
    <row r="148" spans="1:6" x14ac:dyDescent="0.25">
      <c r="B148" t="s">
        <v>104</v>
      </c>
      <c r="C148" t="s">
        <v>37</v>
      </c>
      <c r="D148" t="s">
        <v>38</v>
      </c>
      <c r="E148">
        <v>0.1077</v>
      </c>
      <c r="F148">
        <v>0.12959999999999999</v>
      </c>
    </row>
    <row r="149" spans="1:6" x14ac:dyDescent="0.25">
      <c r="A149" t="s">
        <v>13</v>
      </c>
    </row>
    <row r="150" spans="1:6" x14ac:dyDescent="0.25">
      <c r="A150" t="s">
        <v>13</v>
      </c>
    </row>
    <row r="151" spans="1:6" x14ac:dyDescent="0.25">
      <c r="A151" t="s">
        <v>43</v>
      </c>
    </row>
    <row r="152" spans="1:6" x14ac:dyDescent="0.25">
      <c r="A152" t="s">
        <v>13</v>
      </c>
    </row>
    <row r="153" spans="1:6" x14ac:dyDescent="0.25">
      <c r="A153" t="s">
        <v>44</v>
      </c>
    </row>
    <row r="154" spans="1:6" x14ac:dyDescent="0.25">
      <c r="A154" t="s">
        <v>13</v>
      </c>
    </row>
    <row r="155" spans="1:6" x14ac:dyDescent="0.25">
      <c r="A155" t="s">
        <v>45</v>
      </c>
      <c r="B155" t="s">
        <v>46</v>
      </c>
      <c r="C155" t="s">
        <v>47</v>
      </c>
      <c r="D155" t="s">
        <v>48</v>
      </c>
      <c r="E155" t="s">
        <v>49</v>
      </c>
      <c r="F155" t="s">
        <v>50</v>
      </c>
    </row>
    <row r="156" spans="1:6" ht="18.75" x14ac:dyDescent="0.3">
      <c r="A156" t="s">
        <v>3</v>
      </c>
      <c r="B156">
        <v>9.0299999999999994</v>
      </c>
      <c r="C156">
        <v>1</v>
      </c>
      <c r="D156">
        <v>9.0299999999999994</v>
      </c>
      <c r="E156">
        <v>10.5</v>
      </c>
      <c r="F156" s="4">
        <v>1.2999999999999999E-2</v>
      </c>
    </row>
    <row r="157" spans="1:6" x14ac:dyDescent="0.25">
      <c r="A157" t="s">
        <v>4</v>
      </c>
      <c r="B157">
        <v>1.07</v>
      </c>
      <c r="C157">
        <v>1</v>
      </c>
      <c r="D157">
        <v>1.07</v>
      </c>
      <c r="E157">
        <v>17.5</v>
      </c>
      <c r="F157">
        <v>0.316</v>
      </c>
    </row>
    <row r="158" spans="1:6" x14ac:dyDescent="0.25">
      <c r="A158" t="s">
        <v>52</v>
      </c>
      <c r="B158">
        <v>1.61</v>
      </c>
      <c r="C158">
        <v>1</v>
      </c>
      <c r="D158">
        <v>1.61</v>
      </c>
      <c r="E158">
        <v>37</v>
      </c>
      <c r="F158">
        <v>0.21299999999999999</v>
      </c>
    </row>
    <row r="159" spans="1:6" x14ac:dyDescent="0.25">
      <c r="A159" t="s">
        <v>13</v>
      </c>
    </row>
    <row r="160" spans="1:6" x14ac:dyDescent="0.25">
      <c r="A160" t="s">
        <v>53</v>
      </c>
    </row>
    <row r="161" spans="1:6" x14ac:dyDescent="0.25">
      <c r="A161" t="s">
        <v>13</v>
      </c>
    </row>
    <row r="162" spans="1:6" x14ac:dyDescent="0.25">
      <c r="A162" t="s">
        <v>45</v>
      </c>
      <c r="B162" t="s">
        <v>46</v>
      </c>
      <c r="C162" t="s">
        <v>47</v>
      </c>
      <c r="D162" t="s">
        <v>48</v>
      </c>
      <c r="E162" t="s">
        <v>49</v>
      </c>
      <c r="F162" t="s">
        <v>50</v>
      </c>
    </row>
    <row r="163" spans="1:6" x14ac:dyDescent="0.25">
      <c r="A163" t="s">
        <v>52</v>
      </c>
      <c r="B163">
        <v>1.61</v>
      </c>
      <c r="C163">
        <v>1</v>
      </c>
      <c r="D163">
        <v>1.61</v>
      </c>
      <c r="E163">
        <v>37</v>
      </c>
      <c r="F163">
        <v>0.21299999999999999</v>
      </c>
    </row>
    <row r="164" spans="1:6" x14ac:dyDescent="0.25">
      <c r="A164" t="s">
        <v>13</v>
      </c>
    </row>
    <row r="165" spans="1:6" x14ac:dyDescent="0.25">
      <c r="A165" t="s">
        <v>54</v>
      </c>
    </row>
    <row r="166" spans="1:6" x14ac:dyDescent="0.25">
      <c r="A166" t="s">
        <v>13</v>
      </c>
    </row>
    <row r="167" spans="1:6" x14ac:dyDescent="0.25">
      <c r="A167" t="s">
        <v>13</v>
      </c>
    </row>
    <row r="168" spans="1:6" x14ac:dyDescent="0.25">
      <c r="A168" t="s">
        <v>92</v>
      </c>
    </row>
    <row r="169" spans="1:6" x14ac:dyDescent="0.25">
      <c r="A169" t="s">
        <v>13</v>
      </c>
    </row>
    <row r="170" spans="1:6" x14ac:dyDescent="0.25">
      <c r="A170" t="s">
        <v>173</v>
      </c>
    </row>
    <row r="171" spans="1:6" x14ac:dyDescent="0.25">
      <c r="A171" t="s">
        <v>13</v>
      </c>
    </row>
    <row r="172" spans="1:6" x14ac:dyDescent="0.25">
      <c r="A172" t="s">
        <v>13</v>
      </c>
    </row>
    <row r="173" spans="1:6" x14ac:dyDescent="0.25">
      <c r="A173" t="s">
        <v>55</v>
      </c>
    </row>
    <row r="174" spans="1:6" x14ac:dyDescent="0.25">
      <c r="A174" t="s">
        <v>13</v>
      </c>
    </row>
    <row r="175" spans="1:6" x14ac:dyDescent="0.25">
      <c r="A175" t="s">
        <v>13</v>
      </c>
    </row>
    <row r="176" spans="1:6" ht="18.75" x14ac:dyDescent="0.3">
      <c r="B176" s="4" t="s">
        <v>3</v>
      </c>
      <c r="C176" s="4" t="s">
        <v>8</v>
      </c>
      <c r="D176" s="4" t="s">
        <v>106</v>
      </c>
    </row>
    <row r="177" spans="1:4" ht="18.75" x14ac:dyDescent="0.3">
      <c r="B177" s="4"/>
      <c r="C177" s="4">
        <v>8.5340000000000007</v>
      </c>
      <c r="D177" s="4">
        <v>7.8159999999999998</v>
      </c>
    </row>
    <row r="178" spans="1:4" x14ac:dyDescent="0.25">
      <c r="A178" t="s">
        <v>13</v>
      </c>
    </row>
    <row r="179" spans="1:4" x14ac:dyDescent="0.25">
      <c r="A179" t="s">
        <v>13</v>
      </c>
    </row>
    <row r="180" spans="1:4" x14ac:dyDescent="0.25">
      <c r="A180" t="s">
        <v>174</v>
      </c>
    </row>
    <row r="181" spans="1:4" x14ac:dyDescent="0.25">
      <c r="A181" t="s">
        <v>13</v>
      </c>
    </row>
    <row r="182" spans="1:4" x14ac:dyDescent="0.25">
      <c r="A182" t="s">
        <v>13</v>
      </c>
    </row>
    <row r="183" spans="1:4" x14ac:dyDescent="0.25">
      <c r="A183" t="s">
        <v>57</v>
      </c>
    </row>
    <row r="184" spans="1:4" x14ac:dyDescent="0.25">
      <c r="A184" t="s">
        <v>13</v>
      </c>
    </row>
    <row r="185" spans="1:4" x14ac:dyDescent="0.25">
      <c r="A185" t="s">
        <v>13</v>
      </c>
    </row>
    <row r="186" spans="1:4" x14ac:dyDescent="0.25">
      <c r="B186" t="s">
        <v>4</v>
      </c>
      <c r="C186" t="s">
        <v>6</v>
      </c>
      <c r="D186" t="s">
        <v>7</v>
      </c>
    </row>
    <row r="187" spans="1:4" x14ac:dyDescent="0.25">
      <c r="C187">
        <v>8.1259999999999994</v>
      </c>
      <c r="D187">
        <v>8.2240000000000002</v>
      </c>
    </row>
    <row r="188" spans="1:4" x14ac:dyDescent="0.25">
      <c r="A188" t="s">
        <v>13</v>
      </c>
    </row>
    <row r="189" spans="1:4" x14ac:dyDescent="0.25">
      <c r="A189" t="s">
        <v>13</v>
      </c>
    </row>
    <row r="190" spans="1:4" x14ac:dyDescent="0.25">
      <c r="A190" t="s">
        <v>175</v>
      </c>
    </row>
    <row r="191" spans="1:4" x14ac:dyDescent="0.25">
      <c r="A191" t="s">
        <v>13</v>
      </c>
    </row>
    <row r="192" spans="1:4" x14ac:dyDescent="0.25">
      <c r="A192" t="s">
        <v>13</v>
      </c>
    </row>
    <row r="193" spans="1:4" x14ac:dyDescent="0.25">
      <c r="A193" t="s">
        <v>59</v>
      </c>
    </row>
    <row r="194" spans="1:4" x14ac:dyDescent="0.25">
      <c r="A194" t="s">
        <v>13</v>
      </c>
    </row>
    <row r="195" spans="1:4" x14ac:dyDescent="0.25">
      <c r="A195" t="s">
        <v>13</v>
      </c>
    </row>
    <row r="196" spans="1:4" x14ac:dyDescent="0.25">
      <c r="B196" t="s">
        <v>4</v>
      </c>
      <c r="C196" t="s">
        <v>6</v>
      </c>
      <c r="D196" t="s">
        <v>7</v>
      </c>
    </row>
    <row r="197" spans="1:4" x14ac:dyDescent="0.25">
      <c r="B197" t="s">
        <v>3</v>
      </c>
      <c r="C197" t="s">
        <v>13</v>
      </c>
    </row>
    <row r="198" spans="1:4" x14ac:dyDescent="0.25">
      <c r="B198" t="s">
        <v>8</v>
      </c>
      <c r="C198">
        <v>8.5370000000000008</v>
      </c>
      <c r="D198">
        <v>8.5310000000000006</v>
      </c>
    </row>
    <row r="199" spans="1:4" x14ac:dyDescent="0.25">
      <c r="B199" t="s">
        <v>106</v>
      </c>
      <c r="C199">
        <v>7.7140000000000004</v>
      </c>
      <c r="D199">
        <v>7.9169999999999998</v>
      </c>
    </row>
    <row r="200" spans="1:4" x14ac:dyDescent="0.25">
      <c r="A200" t="s">
        <v>13</v>
      </c>
    </row>
    <row r="201" spans="1:4" x14ac:dyDescent="0.25">
      <c r="A201" t="s">
        <v>13</v>
      </c>
    </row>
    <row r="202" spans="1:4" x14ac:dyDescent="0.25">
      <c r="A202" t="s">
        <v>60</v>
      </c>
    </row>
    <row r="203" spans="1:4" x14ac:dyDescent="0.25">
      <c r="A203" t="s">
        <v>13</v>
      </c>
    </row>
    <row r="204" spans="1:4" x14ac:dyDescent="0.25">
      <c r="A204" t="s">
        <v>61</v>
      </c>
      <c r="B204">
        <v>0.21179999999999999</v>
      </c>
    </row>
    <row r="205" spans="1:4" x14ac:dyDescent="0.25">
      <c r="A205" t="s">
        <v>62</v>
      </c>
      <c r="B205">
        <v>0.2571</v>
      </c>
    </row>
    <row r="206" spans="1:4" x14ac:dyDescent="0.25">
      <c r="A206" t="s">
        <v>63</v>
      </c>
      <c r="B206">
        <v>0.1255</v>
      </c>
    </row>
    <row r="207" spans="1:4" x14ac:dyDescent="0.25">
      <c r="A207" t="s">
        <v>13</v>
      </c>
    </row>
    <row r="208" spans="1:4" x14ac:dyDescent="0.25">
      <c r="A208" t="s">
        <v>176</v>
      </c>
    </row>
    <row r="209" spans="1:3" x14ac:dyDescent="0.25">
      <c r="A209" t="s">
        <v>13</v>
      </c>
    </row>
    <row r="210" spans="1:3" x14ac:dyDescent="0.25">
      <c r="A210" t="s">
        <v>65</v>
      </c>
    </row>
    <row r="211" spans="1:3" x14ac:dyDescent="0.25">
      <c r="A211" t="s">
        <v>13</v>
      </c>
    </row>
    <row r="212" spans="1:3" x14ac:dyDescent="0.25">
      <c r="B212" t="s">
        <v>3</v>
      </c>
      <c r="C212" t="s">
        <v>4</v>
      </c>
    </row>
    <row r="213" spans="1:3" x14ac:dyDescent="0.25">
      <c r="B213" t="s">
        <v>13</v>
      </c>
    </row>
    <row r="214" spans="1:3" x14ac:dyDescent="0.25">
      <c r="A214" t="s">
        <v>61</v>
      </c>
      <c r="B214">
        <v>0.1255</v>
      </c>
      <c r="C214">
        <v>0.25280000000000002</v>
      </c>
    </row>
    <row r="215" spans="1:3" x14ac:dyDescent="0.25">
      <c r="B215" t="s">
        <v>13</v>
      </c>
    </row>
    <row r="216" spans="1:3" x14ac:dyDescent="0.25">
      <c r="A216" t="s">
        <v>62</v>
      </c>
      <c r="B216">
        <v>0.1255</v>
      </c>
      <c r="C216">
        <v>0.25280000000000002</v>
      </c>
    </row>
    <row r="217" spans="1:3" x14ac:dyDescent="0.25">
      <c r="B217" t="s">
        <v>13</v>
      </c>
    </row>
    <row r="218" spans="1:3" x14ac:dyDescent="0.25">
      <c r="A218" t="s">
        <v>63</v>
      </c>
      <c r="B218">
        <v>0.1255</v>
      </c>
      <c r="C218">
        <v>0.25280000000000002</v>
      </c>
    </row>
    <row r="219" spans="1:3" x14ac:dyDescent="0.25">
      <c r="B219" t="s">
        <v>13</v>
      </c>
    </row>
    <row r="220" spans="1:3" x14ac:dyDescent="0.25">
      <c r="A220" t="s">
        <v>13</v>
      </c>
    </row>
    <row r="221" spans="1:3" x14ac:dyDescent="0.25">
      <c r="A221" t="s">
        <v>177</v>
      </c>
    </row>
    <row r="222" spans="1:3" x14ac:dyDescent="0.25">
      <c r="A222" t="s">
        <v>178</v>
      </c>
    </row>
    <row r="223" spans="1:3" x14ac:dyDescent="0.25">
      <c r="A223" t="s">
        <v>179</v>
      </c>
    </row>
    <row r="224" spans="1:3" x14ac:dyDescent="0.25">
      <c r="A224" t="s">
        <v>180</v>
      </c>
    </row>
    <row r="225" spans="1:1" x14ac:dyDescent="0.25">
      <c r="A225" t="s">
        <v>181</v>
      </c>
    </row>
    <row r="226" spans="1:1" x14ac:dyDescent="0.25">
      <c r="A226">
        <v>156</v>
      </c>
    </row>
    <row r="227" spans="1:1" x14ac:dyDescent="0.25">
      <c r="A227" t="s">
        <v>182</v>
      </c>
    </row>
    <row r="228" spans="1:1" x14ac:dyDescent="0.25">
      <c r="A228" t="s">
        <v>183</v>
      </c>
    </row>
    <row r="229" spans="1:1" x14ac:dyDescent="0.25">
      <c r="A229" t="s">
        <v>184</v>
      </c>
    </row>
    <row r="230" spans="1:1" x14ac:dyDescent="0.25">
      <c r="A230" t="s">
        <v>185</v>
      </c>
    </row>
    <row r="231" spans="1:1" x14ac:dyDescent="0.25">
      <c r="A231" t="s">
        <v>186</v>
      </c>
    </row>
    <row r="232" spans="1:1" x14ac:dyDescent="0.25">
      <c r="A232" t="s">
        <v>187</v>
      </c>
    </row>
    <row r="233" spans="1:1" x14ac:dyDescent="0.25">
      <c r="A233" t="s">
        <v>188</v>
      </c>
    </row>
    <row r="234" spans="1:1" x14ac:dyDescent="0.25">
      <c r="A234">
        <v>164</v>
      </c>
    </row>
    <row r="235" spans="1:1" x14ac:dyDescent="0.25">
      <c r="A235" t="s">
        <v>189</v>
      </c>
    </row>
    <row r="236" spans="1:1" x14ac:dyDescent="0.25">
      <c r="A236" t="s">
        <v>190</v>
      </c>
    </row>
    <row r="237" spans="1:1" x14ac:dyDescent="0.25">
      <c r="A237" t="s">
        <v>191</v>
      </c>
    </row>
    <row r="238" spans="1:1" x14ac:dyDescent="0.25">
      <c r="A238" t="s">
        <v>192</v>
      </c>
    </row>
    <row r="239" spans="1:1" x14ac:dyDescent="0.25">
      <c r="A239" t="s">
        <v>193</v>
      </c>
    </row>
    <row r="240" spans="1:1" x14ac:dyDescent="0.25">
      <c r="A240" t="s">
        <v>127</v>
      </c>
    </row>
    <row r="241" spans="1:2" x14ac:dyDescent="0.25">
      <c r="A241" t="s">
        <v>12</v>
      </c>
    </row>
    <row r="242" spans="1:2" x14ac:dyDescent="0.25">
      <c r="A242" t="s">
        <v>13</v>
      </c>
    </row>
    <row r="243" spans="1:2" x14ac:dyDescent="0.25">
      <c r="A243" t="s">
        <v>14</v>
      </c>
      <c r="B243" t="s">
        <v>194</v>
      </c>
    </row>
    <row r="244" spans="1:2" x14ac:dyDescent="0.25">
      <c r="A244" t="s">
        <v>15</v>
      </c>
      <c r="B244" t="s">
        <v>91</v>
      </c>
    </row>
    <row r="245" spans="1:2" x14ac:dyDescent="0.25">
      <c r="A245" t="s">
        <v>17</v>
      </c>
      <c r="B245" t="s">
        <v>101</v>
      </c>
    </row>
    <row r="246" spans="1:2" x14ac:dyDescent="0.25">
      <c r="A246" t="s">
        <v>19</v>
      </c>
      <c r="B246">
        <v>64</v>
      </c>
    </row>
    <row r="247" spans="1:2" x14ac:dyDescent="0.25">
      <c r="A247" t="s">
        <v>13</v>
      </c>
    </row>
    <row r="248" spans="1:2" x14ac:dyDescent="0.25">
      <c r="A248" t="s">
        <v>102</v>
      </c>
    </row>
    <row r="249" spans="1:2" x14ac:dyDescent="0.25">
      <c r="A249" t="s">
        <v>13</v>
      </c>
    </row>
    <row r="250" spans="1:2" x14ac:dyDescent="0.25">
      <c r="A250" t="s">
        <v>21</v>
      </c>
    </row>
    <row r="251" spans="1:2" x14ac:dyDescent="0.25">
      <c r="A251" t="s">
        <v>13</v>
      </c>
    </row>
    <row r="252" spans="1:2" x14ac:dyDescent="0.25">
      <c r="A252" t="s">
        <v>13</v>
      </c>
    </row>
    <row r="253" spans="1:2" x14ac:dyDescent="0.25">
      <c r="A253" t="s">
        <v>22</v>
      </c>
    </row>
    <row r="254" spans="1:2" x14ac:dyDescent="0.25">
      <c r="A254" t="s">
        <v>13</v>
      </c>
    </row>
    <row r="255" spans="1:2" x14ac:dyDescent="0.25">
      <c r="A255" t="s">
        <v>23</v>
      </c>
    </row>
    <row r="256" spans="1:2" x14ac:dyDescent="0.25">
      <c r="A256" t="s">
        <v>13</v>
      </c>
    </row>
    <row r="257" spans="1:6" x14ac:dyDescent="0.25">
      <c r="A257" t="s">
        <v>24</v>
      </c>
      <c r="B257" t="s">
        <v>25</v>
      </c>
      <c r="C257" t="s">
        <v>26</v>
      </c>
      <c r="D257" t="s">
        <v>27</v>
      </c>
      <c r="E257" t="s">
        <v>28</v>
      </c>
    </row>
    <row r="258" spans="1:6" x14ac:dyDescent="0.25">
      <c r="A258" t="s">
        <v>101</v>
      </c>
      <c r="B258" t="s">
        <v>103</v>
      </c>
      <c r="C258" t="s">
        <v>29</v>
      </c>
      <c r="D258">
        <v>1</v>
      </c>
      <c r="E258">
        <v>8</v>
      </c>
    </row>
    <row r="259" spans="1:6" x14ac:dyDescent="0.25">
      <c r="B259" t="s">
        <v>104</v>
      </c>
      <c r="C259" t="s">
        <v>30</v>
      </c>
      <c r="D259">
        <v>1</v>
      </c>
      <c r="E259">
        <v>8</v>
      </c>
    </row>
    <row r="260" spans="1:6" x14ac:dyDescent="0.25">
      <c r="A260" t="s">
        <v>13</v>
      </c>
    </row>
    <row r="261" spans="1:6" x14ac:dyDescent="0.25">
      <c r="A261" t="s">
        <v>13</v>
      </c>
    </row>
    <row r="262" spans="1:6" x14ac:dyDescent="0.25">
      <c r="A262" t="s">
        <v>31</v>
      </c>
    </row>
    <row r="263" spans="1:6" x14ac:dyDescent="0.25">
      <c r="A263" t="s">
        <v>13</v>
      </c>
    </row>
    <row r="264" spans="1:6" x14ac:dyDescent="0.25">
      <c r="A264" t="s">
        <v>24</v>
      </c>
      <c r="B264" t="s">
        <v>25</v>
      </c>
      <c r="C264" t="s">
        <v>32</v>
      </c>
      <c r="D264" t="s">
        <v>33</v>
      </c>
      <c r="E264" t="s">
        <v>34</v>
      </c>
      <c r="F264" t="s">
        <v>35</v>
      </c>
    </row>
    <row r="265" spans="1:6" x14ac:dyDescent="0.25">
      <c r="A265" t="s">
        <v>101</v>
      </c>
      <c r="B265" t="s">
        <v>36</v>
      </c>
      <c r="C265">
        <v>0.90900000000000003</v>
      </c>
      <c r="D265">
        <v>0.1759</v>
      </c>
    </row>
    <row r="267" spans="1:6" x14ac:dyDescent="0.25">
      <c r="B267" t="s">
        <v>103</v>
      </c>
      <c r="C267" t="s">
        <v>37</v>
      </c>
      <c r="D267" t="s">
        <v>38</v>
      </c>
      <c r="E267">
        <v>0.15240000000000001</v>
      </c>
      <c r="F267">
        <v>0.13900000000000001</v>
      </c>
    </row>
    <row r="268" spans="1:6" x14ac:dyDescent="0.25">
      <c r="B268" t="s">
        <v>104</v>
      </c>
      <c r="C268" t="s">
        <v>37</v>
      </c>
      <c r="D268" t="s">
        <v>38</v>
      </c>
      <c r="E268">
        <v>0.20630000000000001</v>
      </c>
      <c r="F268">
        <v>0.14599999999999999</v>
      </c>
    </row>
    <row r="269" spans="1:6" x14ac:dyDescent="0.25">
      <c r="A269" t="s">
        <v>13</v>
      </c>
    </row>
    <row r="270" spans="1:6" x14ac:dyDescent="0.25">
      <c r="A270" t="s">
        <v>13</v>
      </c>
    </row>
    <row r="271" spans="1:6" x14ac:dyDescent="0.25">
      <c r="A271" t="s">
        <v>43</v>
      </c>
    </row>
    <row r="272" spans="1:6" x14ac:dyDescent="0.25">
      <c r="A272" t="s">
        <v>13</v>
      </c>
    </row>
    <row r="273" spans="1:6" x14ac:dyDescent="0.25">
      <c r="A273" t="s">
        <v>44</v>
      </c>
    </row>
    <row r="274" spans="1:6" x14ac:dyDescent="0.25">
      <c r="A274" t="s">
        <v>13</v>
      </c>
    </row>
    <row r="275" spans="1:6" x14ac:dyDescent="0.25">
      <c r="A275" t="s">
        <v>45</v>
      </c>
      <c r="B275" t="s">
        <v>46</v>
      </c>
      <c r="C275" t="s">
        <v>47</v>
      </c>
      <c r="D275" t="s">
        <v>48</v>
      </c>
      <c r="E275" t="s">
        <v>49</v>
      </c>
      <c r="F275" t="s">
        <v>50</v>
      </c>
    </row>
    <row r="276" spans="1:6" x14ac:dyDescent="0.25">
      <c r="A276" t="s">
        <v>3</v>
      </c>
      <c r="B276">
        <v>0.31</v>
      </c>
      <c r="C276">
        <v>1</v>
      </c>
      <c r="D276">
        <v>0.31</v>
      </c>
      <c r="E276">
        <v>13.3</v>
      </c>
      <c r="F276">
        <v>0.58699999999999997</v>
      </c>
    </row>
    <row r="277" spans="1:6" x14ac:dyDescent="0.25">
      <c r="A277" t="s">
        <v>4</v>
      </c>
      <c r="B277">
        <v>1.4</v>
      </c>
      <c r="C277">
        <v>1</v>
      </c>
      <c r="D277">
        <v>1.4</v>
      </c>
      <c r="E277">
        <v>12.1</v>
      </c>
      <c r="F277">
        <v>0.25900000000000001</v>
      </c>
    </row>
    <row r="278" spans="1:6" x14ac:dyDescent="0.25">
      <c r="A278" t="s">
        <v>52</v>
      </c>
      <c r="B278">
        <v>0.51</v>
      </c>
      <c r="C278">
        <v>1</v>
      </c>
      <c r="D278">
        <v>0.51</v>
      </c>
      <c r="E278">
        <v>35.200000000000003</v>
      </c>
      <c r="F278">
        <v>0.48</v>
      </c>
    </row>
    <row r="279" spans="1:6" x14ac:dyDescent="0.25">
      <c r="A279" t="s">
        <v>13</v>
      </c>
    </row>
    <row r="280" spans="1:6" x14ac:dyDescent="0.25">
      <c r="A280" t="s">
        <v>53</v>
      </c>
    </row>
    <row r="281" spans="1:6" x14ac:dyDescent="0.25">
      <c r="A281" t="s">
        <v>13</v>
      </c>
    </row>
    <row r="282" spans="1:6" x14ac:dyDescent="0.25">
      <c r="A282" t="s">
        <v>45</v>
      </c>
      <c r="B282" t="s">
        <v>46</v>
      </c>
      <c r="C282" t="s">
        <v>47</v>
      </c>
      <c r="D282" t="s">
        <v>48</v>
      </c>
      <c r="E282" t="s">
        <v>49</v>
      </c>
      <c r="F282" t="s">
        <v>50</v>
      </c>
    </row>
    <row r="283" spans="1:6" x14ac:dyDescent="0.25">
      <c r="A283" t="s">
        <v>52</v>
      </c>
      <c r="B283">
        <v>0.51</v>
      </c>
      <c r="C283">
        <v>1</v>
      </c>
      <c r="D283">
        <v>0.51</v>
      </c>
      <c r="E283">
        <v>35.200000000000003</v>
      </c>
      <c r="F283">
        <v>0.48</v>
      </c>
    </row>
    <row r="284" spans="1:6" x14ac:dyDescent="0.25">
      <c r="A284" t="s">
        <v>13</v>
      </c>
    </row>
    <row r="285" spans="1:6" x14ac:dyDescent="0.25">
      <c r="A285" t="s">
        <v>54</v>
      </c>
    </row>
    <row r="286" spans="1:6" x14ac:dyDescent="0.25">
      <c r="A286" t="s">
        <v>13</v>
      </c>
    </row>
    <row r="287" spans="1:6" x14ac:dyDescent="0.25">
      <c r="A287" t="s">
        <v>13</v>
      </c>
    </row>
    <row r="288" spans="1:6" x14ac:dyDescent="0.25">
      <c r="A288" t="s">
        <v>92</v>
      </c>
    </row>
    <row r="289" spans="1:4" x14ac:dyDescent="0.25">
      <c r="A289" t="s">
        <v>13</v>
      </c>
    </row>
    <row r="290" spans="1:4" x14ac:dyDescent="0.25">
      <c r="A290" t="s">
        <v>195</v>
      </c>
    </row>
    <row r="291" spans="1:4" x14ac:dyDescent="0.25">
      <c r="A291" t="s">
        <v>13</v>
      </c>
    </row>
    <row r="292" spans="1:4" x14ac:dyDescent="0.25">
      <c r="A292" t="s">
        <v>13</v>
      </c>
    </row>
    <row r="293" spans="1:4" x14ac:dyDescent="0.25">
      <c r="A293" t="s">
        <v>55</v>
      </c>
    </row>
    <row r="294" spans="1:4" x14ac:dyDescent="0.25">
      <c r="A294" t="s">
        <v>13</v>
      </c>
    </row>
    <row r="295" spans="1:4" x14ac:dyDescent="0.25">
      <c r="A295" t="s">
        <v>13</v>
      </c>
    </row>
    <row r="296" spans="1:4" x14ac:dyDescent="0.25">
      <c r="B296" t="s">
        <v>3</v>
      </c>
      <c r="C296" t="s">
        <v>8</v>
      </c>
      <c r="D296" t="s">
        <v>106</v>
      </c>
    </row>
    <row r="297" spans="1:4" x14ac:dyDescent="0.25">
      <c r="C297">
        <v>51.25</v>
      </c>
      <c r="D297">
        <v>51.39</v>
      </c>
    </row>
    <row r="298" spans="1:4" x14ac:dyDescent="0.25">
      <c r="A298" t="s">
        <v>13</v>
      </c>
    </row>
    <row r="299" spans="1:4" x14ac:dyDescent="0.25">
      <c r="A299" t="s">
        <v>13</v>
      </c>
    </row>
    <row r="300" spans="1:4" x14ac:dyDescent="0.25">
      <c r="A300" t="s">
        <v>196</v>
      </c>
    </row>
    <row r="301" spans="1:4" x14ac:dyDescent="0.25">
      <c r="A301" t="s">
        <v>13</v>
      </c>
    </row>
    <row r="302" spans="1:4" x14ac:dyDescent="0.25">
      <c r="A302" t="s">
        <v>13</v>
      </c>
    </row>
    <row r="303" spans="1:4" x14ac:dyDescent="0.25">
      <c r="A303" t="s">
        <v>57</v>
      </c>
    </row>
    <row r="304" spans="1:4" x14ac:dyDescent="0.25">
      <c r="A304" t="s">
        <v>13</v>
      </c>
    </row>
    <row r="305" spans="1:4" x14ac:dyDescent="0.25">
      <c r="A305" t="s">
        <v>13</v>
      </c>
    </row>
    <row r="306" spans="1:4" x14ac:dyDescent="0.25">
      <c r="B306" t="s">
        <v>4</v>
      </c>
      <c r="C306" t="s">
        <v>6</v>
      </c>
      <c r="D306" t="s">
        <v>7</v>
      </c>
    </row>
    <row r="307" spans="1:4" x14ac:dyDescent="0.25">
      <c r="C307">
        <v>51.16</v>
      </c>
      <c r="D307">
        <v>51.48</v>
      </c>
    </row>
    <row r="308" spans="1:4" x14ac:dyDescent="0.25">
      <c r="A308" t="s">
        <v>13</v>
      </c>
    </row>
    <row r="309" spans="1:4" x14ac:dyDescent="0.25">
      <c r="A309" t="s">
        <v>13</v>
      </c>
    </row>
    <row r="310" spans="1:4" x14ac:dyDescent="0.25">
      <c r="A310" t="s">
        <v>197</v>
      </c>
    </row>
    <row r="311" spans="1:4" x14ac:dyDescent="0.25">
      <c r="A311" t="s">
        <v>13</v>
      </c>
    </row>
    <row r="312" spans="1:4" x14ac:dyDescent="0.25">
      <c r="A312" t="s">
        <v>13</v>
      </c>
    </row>
    <row r="313" spans="1:4" x14ac:dyDescent="0.25">
      <c r="A313" t="s">
        <v>59</v>
      </c>
    </row>
    <row r="314" spans="1:4" x14ac:dyDescent="0.25">
      <c r="A314" t="s">
        <v>13</v>
      </c>
    </row>
    <row r="315" spans="1:4" x14ac:dyDescent="0.25">
      <c r="A315" t="s">
        <v>13</v>
      </c>
    </row>
    <row r="316" spans="1:4" x14ac:dyDescent="0.25">
      <c r="B316" t="s">
        <v>4</v>
      </c>
      <c r="C316" t="s">
        <v>6</v>
      </c>
      <c r="D316" t="s">
        <v>7</v>
      </c>
    </row>
    <row r="317" spans="1:4" x14ac:dyDescent="0.25">
      <c r="B317" t="s">
        <v>3</v>
      </c>
      <c r="C317" t="s">
        <v>13</v>
      </c>
    </row>
    <row r="318" spans="1:4" x14ac:dyDescent="0.25">
      <c r="B318" t="s">
        <v>8</v>
      </c>
      <c r="C318">
        <v>51.02</v>
      </c>
      <c r="D318">
        <v>51.48</v>
      </c>
    </row>
    <row r="319" spans="1:4" x14ac:dyDescent="0.25">
      <c r="B319" t="s">
        <v>106</v>
      </c>
      <c r="C319">
        <v>51.3</v>
      </c>
      <c r="D319">
        <v>51.47</v>
      </c>
    </row>
    <row r="320" spans="1:4" x14ac:dyDescent="0.25">
      <c r="A320" t="s">
        <v>13</v>
      </c>
    </row>
    <row r="321" spans="1:3" x14ac:dyDescent="0.25">
      <c r="A321" t="s">
        <v>13</v>
      </c>
    </row>
    <row r="322" spans="1:3" x14ac:dyDescent="0.25">
      <c r="A322" t="s">
        <v>60</v>
      </c>
    </row>
    <row r="323" spans="1:3" x14ac:dyDescent="0.25">
      <c r="A323" t="s">
        <v>13</v>
      </c>
    </row>
    <row r="324" spans="1:3" x14ac:dyDescent="0.25">
      <c r="A324" t="s">
        <v>61</v>
      </c>
      <c r="B324">
        <v>0.33529999999999999</v>
      </c>
    </row>
    <row r="325" spans="1:3" x14ac:dyDescent="0.25">
      <c r="A325" t="s">
        <v>62</v>
      </c>
      <c r="B325">
        <v>0.36</v>
      </c>
    </row>
    <row r="326" spans="1:3" x14ac:dyDescent="0.25">
      <c r="A326" t="s">
        <v>63</v>
      </c>
      <c r="B326">
        <v>0.31490000000000001</v>
      </c>
    </row>
    <row r="327" spans="1:3" x14ac:dyDescent="0.25">
      <c r="A327" t="s">
        <v>13</v>
      </c>
    </row>
    <row r="328" spans="1:3" x14ac:dyDescent="0.25">
      <c r="A328" t="s">
        <v>198</v>
      </c>
    </row>
    <row r="329" spans="1:3" x14ac:dyDescent="0.25">
      <c r="A329" t="s">
        <v>13</v>
      </c>
    </row>
    <row r="330" spans="1:3" x14ac:dyDescent="0.25">
      <c r="A330" t="s">
        <v>65</v>
      </c>
    </row>
    <row r="331" spans="1:3" x14ac:dyDescent="0.25">
      <c r="A331" t="s">
        <v>13</v>
      </c>
    </row>
    <row r="332" spans="1:3" x14ac:dyDescent="0.25">
      <c r="B332" t="s">
        <v>3</v>
      </c>
      <c r="C332" t="s">
        <v>4</v>
      </c>
    </row>
    <row r="333" spans="1:3" x14ac:dyDescent="0.25">
      <c r="B333" t="s">
        <v>13</v>
      </c>
    </row>
    <row r="334" spans="1:3" x14ac:dyDescent="0.25">
      <c r="A334" t="s">
        <v>61</v>
      </c>
      <c r="B334">
        <v>0.33090000000000003</v>
      </c>
      <c r="C334">
        <v>0.31490000000000001</v>
      </c>
    </row>
    <row r="335" spans="1:3" x14ac:dyDescent="0.25">
      <c r="B335" t="s">
        <v>13</v>
      </c>
    </row>
    <row r="336" spans="1:3" x14ac:dyDescent="0.25">
      <c r="A336" t="s">
        <v>62</v>
      </c>
      <c r="B336">
        <v>0.33090000000000003</v>
      </c>
      <c r="C336">
        <v>0.31490000000000001</v>
      </c>
    </row>
    <row r="337" spans="1:3" x14ac:dyDescent="0.25">
      <c r="B337" t="s">
        <v>13</v>
      </c>
    </row>
    <row r="338" spans="1:3" x14ac:dyDescent="0.25">
      <c r="A338" t="s">
        <v>63</v>
      </c>
      <c r="B338">
        <v>0.33090000000000003</v>
      </c>
      <c r="C338">
        <v>0.31490000000000001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M37" sqref="M37"/>
    </sheetView>
  </sheetViews>
  <sheetFormatPr defaultRowHeight="15" x14ac:dyDescent="0.25"/>
  <cols>
    <col min="1" max="1" width="19.85546875" customWidth="1"/>
    <col min="18" max="18" width="17.42578125" customWidth="1"/>
  </cols>
  <sheetData>
    <row r="1" spans="1:23" x14ac:dyDescent="0.25">
      <c r="A1" t="s">
        <v>199</v>
      </c>
      <c r="S1" t="s">
        <v>206</v>
      </c>
    </row>
    <row r="3" spans="1:23" x14ac:dyDescent="0.25">
      <c r="A3" t="s">
        <v>201</v>
      </c>
      <c r="I3" t="s">
        <v>202</v>
      </c>
      <c r="R3">
        <v>2011</v>
      </c>
      <c r="S3" s="7" t="s">
        <v>207</v>
      </c>
      <c r="V3" s="7" t="s">
        <v>202</v>
      </c>
    </row>
    <row r="4" spans="1:23" x14ac:dyDescent="0.25">
      <c r="S4" s="7" t="s">
        <v>208</v>
      </c>
      <c r="V4" s="7" t="s">
        <v>208</v>
      </c>
    </row>
    <row r="5" spans="1:23" x14ac:dyDescent="0.25">
      <c r="R5" t="s">
        <v>203</v>
      </c>
      <c r="S5" s="11" t="s">
        <v>51</v>
      </c>
      <c r="T5" s="12" t="s">
        <v>211</v>
      </c>
      <c r="V5" s="8">
        <v>0.90900000000000003</v>
      </c>
    </row>
    <row r="6" spans="1:23" x14ac:dyDescent="0.25">
      <c r="R6" t="s">
        <v>204</v>
      </c>
      <c r="S6" s="7">
        <v>0.14799999999999999</v>
      </c>
      <c r="V6" s="8">
        <v>0.46</v>
      </c>
    </row>
    <row r="7" spans="1:23" x14ac:dyDescent="0.25">
      <c r="R7" t="s">
        <v>205</v>
      </c>
      <c r="S7" s="7">
        <v>0.995</v>
      </c>
      <c r="V7" s="8">
        <v>0.57799999999999996</v>
      </c>
    </row>
    <row r="9" spans="1:23" x14ac:dyDescent="0.25">
      <c r="R9">
        <v>2011</v>
      </c>
      <c r="S9" s="7" t="s">
        <v>207</v>
      </c>
      <c r="V9" s="7" t="s">
        <v>202</v>
      </c>
    </row>
    <row r="10" spans="1:23" x14ac:dyDescent="0.25">
      <c r="S10" s="7" t="s">
        <v>209</v>
      </c>
      <c r="V10" s="7" t="s">
        <v>209</v>
      </c>
    </row>
    <row r="11" spans="1:23" x14ac:dyDescent="0.25">
      <c r="R11" t="s">
        <v>203</v>
      </c>
      <c r="S11" s="11" t="s">
        <v>51</v>
      </c>
      <c r="V11" s="11">
        <v>3.1E-2</v>
      </c>
      <c r="W11" s="12" t="s">
        <v>214</v>
      </c>
    </row>
    <row r="12" spans="1:23" x14ac:dyDescent="0.25">
      <c r="R12" t="s">
        <v>204</v>
      </c>
      <c r="S12" s="9">
        <v>7.6999999999999999E-2</v>
      </c>
      <c r="V12" s="7">
        <v>0.86699999999999999</v>
      </c>
    </row>
    <row r="13" spans="1:23" x14ac:dyDescent="0.25">
      <c r="R13" t="s">
        <v>205</v>
      </c>
      <c r="S13" s="11" t="s">
        <v>51</v>
      </c>
      <c r="T13" s="12" t="s">
        <v>212</v>
      </c>
      <c r="V13" s="7">
        <v>0.28799999999999998</v>
      </c>
    </row>
    <row r="14" spans="1:23" x14ac:dyDescent="0.25">
      <c r="S14" s="12"/>
      <c r="T14" s="12" t="s">
        <v>213</v>
      </c>
    </row>
    <row r="19" spans="1:9" x14ac:dyDescent="0.25">
      <c r="A19" t="s">
        <v>200</v>
      </c>
      <c r="I19" t="s">
        <v>202</v>
      </c>
    </row>
    <row r="20" spans="1:9" x14ac:dyDescent="0.25">
      <c r="A20" t="s">
        <v>201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2010 SA SO</vt:lpstr>
      <vt:lpstr>2010 SA WO</vt:lpstr>
      <vt:lpstr>2010 HA SO</vt:lpstr>
      <vt:lpstr>2010 HA WO</vt:lpstr>
      <vt:lpstr>2011 HA WO</vt:lpstr>
      <vt:lpstr>2011 HA SO</vt:lpstr>
      <vt:lpstr>2011 SA WO</vt:lpstr>
      <vt:lpstr>2011 SA SO</vt:lpstr>
      <vt:lpstr>2011 loga</vt:lpstr>
      <vt:lpstr>2010 loga</vt:lpstr>
      <vt:lpstr>All loga</vt:lpstr>
    </vt:vector>
  </TitlesOfParts>
  <Company>Harper Adams University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Smith</dc:creator>
  <cp:lastModifiedBy>Edwards</cp:lastModifiedBy>
  <dcterms:created xsi:type="dcterms:W3CDTF">2011-09-05T08:50:36Z</dcterms:created>
  <dcterms:modified xsi:type="dcterms:W3CDTF">2012-09-24T21:03:10Z</dcterms:modified>
</cp:coreProperties>
</file>