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ginn\Desktop\Campy COMS plans\FS241040\"/>
    </mc:Choice>
  </mc:AlternateContent>
  <bookViews>
    <workbookView xWindow="840" yWindow="675" windowWidth="12915" windowHeight="11955" tabRatio="748"/>
  </bookViews>
  <sheets>
    <sheet name="Survival in CAB Media All Data" sheetId="1" r:id="rId1"/>
    <sheet name="12628 CAB52 LogLinear" sheetId="12" r:id="rId2"/>
    <sheet name="12662 CAB52_Weibull" sheetId="18" r:id="rId3"/>
    <sheet name="13136 CAB52_Log_Linear" sheetId="38" r:id="rId4"/>
    <sheet name="12628 CAB56_Coroller" sheetId="14" r:id="rId5"/>
    <sheet name="12662 CAB56_Coroller" sheetId="50" r:id="rId6"/>
    <sheet name="13136 CAB56_Albert" sheetId="46" r:id="rId7"/>
  </sheets>
  <definedNames>
    <definedName name="solver_adj" localSheetId="1" hidden="1">'12628 CAB52 LogLinear'!$G$2:$G$3</definedName>
    <definedName name="solver_adj" localSheetId="4" hidden="1">'12628 CAB56_Coroller'!$G$2:$G$6</definedName>
    <definedName name="solver_adj" localSheetId="2" hidden="1">'12662 CAB52_Weibull'!$G$3:$G$5</definedName>
    <definedName name="solver_adj" localSheetId="5" hidden="1">'12662 CAB56_Coroller'!$G$2:$G$6</definedName>
    <definedName name="solver_adj" localSheetId="3" hidden="1">'13136 CAB52_Log_Linear'!$G$2:$G$3</definedName>
    <definedName name="solver_adj" localSheetId="6" hidden="1">'13136 CAB56_Albert'!$G$2:$G$5</definedName>
    <definedName name="solver_cvg" localSheetId="1" hidden="1">0.0000000001</definedName>
    <definedName name="solver_cvg" localSheetId="4" hidden="1">0.0000000001</definedName>
    <definedName name="solver_cvg" localSheetId="2" hidden="1">0.0000000001</definedName>
    <definedName name="solver_cvg" localSheetId="5" hidden="1">0.0000000001</definedName>
    <definedName name="solver_cvg" localSheetId="3" hidden="1">0.0000000001</definedName>
    <definedName name="solver_cvg" localSheetId="6" hidden="1">0.0000000001</definedName>
    <definedName name="solver_drv" localSheetId="1" hidden="1">2</definedName>
    <definedName name="solver_drv" localSheetId="4" hidden="1">2</definedName>
    <definedName name="solver_drv" localSheetId="2" hidden="1">2</definedName>
    <definedName name="solver_drv" localSheetId="5" hidden="1">2</definedName>
    <definedName name="solver_drv" localSheetId="3" hidden="1">2</definedName>
    <definedName name="solver_drv" localSheetId="6" hidden="1">2</definedName>
    <definedName name="solver_est" localSheetId="1" hidden="1">2</definedName>
    <definedName name="solver_est" localSheetId="4" hidden="1">2</definedName>
    <definedName name="solver_est" localSheetId="2" hidden="1">2</definedName>
    <definedName name="solver_est" localSheetId="5" hidden="1">2</definedName>
    <definedName name="solver_est" localSheetId="3" hidden="1">2</definedName>
    <definedName name="solver_est" localSheetId="6" hidden="1">2</definedName>
    <definedName name="solver_itr" localSheetId="1" hidden="1">10000</definedName>
    <definedName name="solver_itr" localSheetId="4" hidden="1">10000</definedName>
    <definedName name="solver_itr" localSheetId="2" hidden="1">10000</definedName>
    <definedName name="solver_itr" localSheetId="5" hidden="1">10000</definedName>
    <definedName name="solver_itr" localSheetId="3" hidden="1">10000</definedName>
    <definedName name="solver_itr" localSheetId="6" hidden="1">10000</definedName>
    <definedName name="solver_lhs1" localSheetId="4" hidden="1">'12628 CAB56_Coroller'!$G$2</definedName>
    <definedName name="solver_lhs1" localSheetId="2" hidden="1">'12662 CAB52_Weibull'!$G$4</definedName>
    <definedName name="solver_lhs1" localSheetId="5" hidden="1">'12662 CAB56_Coroller'!$G$2</definedName>
    <definedName name="solver_lhs1" localSheetId="6" hidden="1">'13136 CAB56_Albert'!$G$4</definedName>
    <definedName name="solver_lhs2" localSheetId="4" hidden="1">'12628 CAB56_Coroller'!$G$6</definedName>
    <definedName name="solver_lhs2" localSheetId="2" hidden="1">'12662 CAB52_Weibull'!$G$4</definedName>
    <definedName name="solver_lhs2" localSheetId="5" hidden="1">'12662 CAB56_Coroller'!$G$6</definedName>
    <definedName name="solver_lhs2" localSheetId="6" hidden="1">'13136 CAB56_Albert'!$G$4</definedName>
    <definedName name="solver_lhs3" localSheetId="4" hidden="1">'12628 CAB56_Coroller'!$G$6</definedName>
    <definedName name="solver_lhs3" localSheetId="2" hidden="1">'12662 CAB52_Weibull'!$G$3</definedName>
    <definedName name="solver_lhs3" localSheetId="5" hidden="1">'12662 CAB56_Coroller'!$G$6</definedName>
    <definedName name="solver_lhs3" localSheetId="6" hidden="1">'13136 CAB56_Albert'!$G$3</definedName>
    <definedName name="solver_lhs4" localSheetId="4" hidden="1">'12628 CAB56_Coroller'!$G$6</definedName>
    <definedName name="solver_lhs4" localSheetId="2" hidden="1">'12662 CAB52_Weibull'!$G$3</definedName>
    <definedName name="solver_lhs4" localSheetId="5" hidden="1">'12662 CAB56_Coroller'!$G$6</definedName>
    <definedName name="solver_lhs4" localSheetId="6" hidden="1">'13136 CAB56_Albert'!$G$3</definedName>
    <definedName name="solver_lhs5" localSheetId="4" hidden="1">'12628 CAB56_Coroller'!$G$6</definedName>
    <definedName name="solver_lhs5" localSheetId="2" hidden="1">'12662 CAB52_Weibull'!$G$4</definedName>
    <definedName name="solver_lhs5" localSheetId="5" hidden="1">'12662 CAB56_Coroller'!$G$6</definedName>
    <definedName name="solver_lhs5" localSheetId="6" hidden="1">'13136 CAB56_Albert'!$G$4</definedName>
    <definedName name="solver_lhs6" localSheetId="4" hidden="1">'12628 CAB56_Coroller'!$G$4</definedName>
    <definedName name="solver_lhs6" localSheetId="5" hidden="1">'12662 CAB56_Coroller'!$G$4</definedName>
    <definedName name="solver_lhs7" localSheetId="4" hidden="1">'12628 CAB56_Coroller'!$G$2</definedName>
    <definedName name="solver_lhs7" localSheetId="5" hidden="1">'12662 CAB56_Coroller'!$G$2</definedName>
    <definedName name="solver_lin" localSheetId="1" hidden="1">2</definedName>
    <definedName name="solver_lin" localSheetId="4" hidden="1">2</definedName>
    <definedName name="solver_lin" localSheetId="2" hidden="1">2</definedName>
    <definedName name="solver_lin" localSheetId="5" hidden="1">2</definedName>
    <definedName name="solver_lin" localSheetId="3" hidden="1">2</definedName>
    <definedName name="solver_lin" localSheetId="6" hidden="1">2</definedName>
    <definedName name="solver_neg" localSheetId="1" hidden="1">2</definedName>
    <definedName name="solver_neg" localSheetId="4" hidden="1">2</definedName>
    <definedName name="solver_neg" localSheetId="2" hidden="1">2</definedName>
    <definedName name="solver_neg" localSheetId="5" hidden="1">2</definedName>
    <definedName name="solver_neg" localSheetId="3" hidden="1">2</definedName>
    <definedName name="solver_neg" localSheetId="6" hidden="1">2</definedName>
    <definedName name="solver_num" localSheetId="4" hidden="1">0</definedName>
    <definedName name="solver_num" localSheetId="2" hidden="1">0</definedName>
    <definedName name="solver_num" localSheetId="5" hidden="1">0</definedName>
    <definedName name="solver_num" localSheetId="6" hidden="1">0</definedName>
    <definedName name="solver_nwt" localSheetId="1" hidden="1">2</definedName>
    <definedName name="solver_nwt" localSheetId="4" hidden="1">2</definedName>
    <definedName name="solver_nwt" localSheetId="2" hidden="1">2</definedName>
    <definedName name="solver_nwt" localSheetId="5" hidden="1">2</definedName>
    <definedName name="solver_nwt" localSheetId="3" hidden="1">2</definedName>
    <definedName name="solver_nwt" localSheetId="6" hidden="1">2</definedName>
    <definedName name="solver_opt" localSheetId="1" hidden="1">'12628 CAB52 LogLinear'!$D$17</definedName>
    <definedName name="solver_opt" localSheetId="4" hidden="1">'12628 CAB56_Coroller'!$D$31</definedName>
    <definedName name="solver_opt" localSheetId="2" hidden="1">'12662 CAB52_Weibull'!$D$17</definedName>
    <definedName name="solver_opt" localSheetId="5" hidden="1">'12662 CAB56_Coroller'!$D$25</definedName>
    <definedName name="solver_opt" localSheetId="3" hidden="1">'13136 CAB52_Log_Linear'!$D$14</definedName>
    <definedName name="solver_opt" localSheetId="6" hidden="1">'13136 CAB56_Albert'!$D$20</definedName>
    <definedName name="solver_pre" localSheetId="1" hidden="1">0.000000000001</definedName>
    <definedName name="solver_pre" localSheetId="4" hidden="1">0.000000000001</definedName>
    <definedName name="solver_pre" localSheetId="2" hidden="1">0.000000000001</definedName>
    <definedName name="solver_pre" localSheetId="5" hidden="1">0.000000000001</definedName>
    <definedName name="solver_pre" localSheetId="3" hidden="1">0.000000000001</definedName>
    <definedName name="solver_pre" localSheetId="6" hidden="1">0.000000000001</definedName>
    <definedName name="solver_rel1" localSheetId="4" hidden="1">1</definedName>
    <definedName name="solver_rel1" localSheetId="2" hidden="1">3</definedName>
    <definedName name="solver_rel1" localSheetId="5" hidden="1">1</definedName>
    <definedName name="solver_rel1" localSheetId="6" hidden="1">3</definedName>
    <definedName name="solver_rel2" localSheetId="4" hidden="1">3</definedName>
    <definedName name="solver_rel2" localSheetId="2" hidden="1">3</definedName>
    <definedName name="solver_rel2" localSheetId="5" hidden="1">3</definedName>
    <definedName name="solver_rel2" localSheetId="6" hidden="1">3</definedName>
    <definedName name="solver_rel3" localSheetId="4" hidden="1">3</definedName>
    <definedName name="solver_rel3" localSheetId="2" hidden="1">3</definedName>
    <definedName name="solver_rel3" localSheetId="5" hidden="1">3</definedName>
    <definedName name="solver_rel3" localSheetId="6" hidden="1">3</definedName>
    <definedName name="solver_rel4" localSheetId="4" hidden="1">3</definedName>
    <definedName name="solver_rel4" localSheetId="2" hidden="1">3</definedName>
    <definedName name="solver_rel4" localSheetId="5" hidden="1">3</definedName>
    <definedName name="solver_rel4" localSheetId="6" hidden="1">3</definedName>
    <definedName name="solver_rel5" localSheetId="4" hidden="1">3</definedName>
    <definedName name="solver_rel5" localSheetId="2" hidden="1">3</definedName>
    <definedName name="solver_rel5" localSheetId="5" hidden="1">3</definedName>
    <definedName name="solver_rel5" localSheetId="6" hidden="1">3</definedName>
    <definedName name="solver_rel6" localSheetId="4" hidden="1">1</definedName>
    <definedName name="solver_rel6" localSheetId="5" hidden="1">1</definedName>
    <definedName name="solver_rel7" localSheetId="4" hidden="1">1</definedName>
    <definedName name="solver_rel7" localSheetId="5" hidden="1">1</definedName>
    <definedName name="solver_rhs1" localSheetId="4" hidden="1">3.738034028</definedName>
    <definedName name="solver_rhs1" localSheetId="2" hidden="1">'12662 CAB52_Weibull'!$J$1</definedName>
    <definedName name="solver_rhs1" localSheetId="5" hidden="1">3.314673876</definedName>
    <definedName name="solver_rhs1" localSheetId="6" hidden="1">'13136 CAB56_Albert'!$J$1</definedName>
    <definedName name="solver_rhs2" localSheetId="4" hidden="1">'12628 CAB56_Coroller'!$G$3</definedName>
    <definedName name="solver_rhs2" localSheetId="2" hidden="1">'12662 CAB52_Weibull'!$J$1</definedName>
    <definedName name="solver_rhs2" localSheetId="5" hidden="1">'12662 CAB56_Coroller'!$G$3</definedName>
    <definedName name="solver_rhs2" localSheetId="6" hidden="1">'13136 CAB56_Albert'!$J$1</definedName>
    <definedName name="solver_rhs3" localSheetId="4" hidden="1">'12628 CAB56_Coroller'!$G$3</definedName>
    <definedName name="solver_rhs3" localSheetId="2" hidden="1">'12662 CAB52_Weibull'!$G$4</definedName>
    <definedName name="solver_rhs3" localSheetId="5" hidden="1">'12662 CAB56_Coroller'!$G$3</definedName>
    <definedName name="solver_rhs3" localSheetId="6" hidden="1">'13136 CAB56_Albert'!$G$4</definedName>
    <definedName name="solver_rhs4" localSheetId="4" hidden="1">'12628 CAB56_Coroller'!$J$1</definedName>
    <definedName name="solver_rhs4" localSheetId="2" hidden="1">'12662 CAB52_Weibull'!$J$1</definedName>
    <definedName name="solver_rhs4" localSheetId="5" hidden="1">'12662 CAB56_Coroller'!$J$1</definedName>
    <definedName name="solver_rhs4" localSheetId="6" hidden="1">'13136 CAB56_Albert'!$J$1</definedName>
    <definedName name="solver_rhs5" localSheetId="4" hidden="1">'12628 CAB56_Coroller'!$G$3</definedName>
    <definedName name="solver_rhs5" localSheetId="2" hidden="1">'12662 CAB52_Weibull'!$J$1</definedName>
    <definedName name="solver_rhs5" localSheetId="5" hidden="1">'12662 CAB56_Coroller'!$G$3</definedName>
    <definedName name="solver_rhs5" localSheetId="6" hidden="1">'13136 CAB56_Albert'!$J$1</definedName>
    <definedName name="solver_rhs6" localSheetId="4" hidden="1">6</definedName>
    <definedName name="solver_rhs6" localSheetId="5" hidden="1">6</definedName>
    <definedName name="solver_rhs7" localSheetId="4" hidden="1">3.738034028</definedName>
    <definedName name="solver_rhs7" localSheetId="5" hidden="1">3.314673876</definedName>
    <definedName name="solver_scl" localSheetId="1" hidden="1">0</definedName>
    <definedName name="solver_scl" localSheetId="4" hidden="1">0</definedName>
    <definedName name="solver_scl" localSheetId="2" hidden="1">0</definedName>
    <definedName name="solver_scl" localSheetId="5" hidden="1">0</definedName>
    <definedName name="solver_scl" localSheetId="3" hidden="1">0</definedName>
    <definedName name="solver_scl" localSheetId="6" hidden="1">0</definedName>
    <definedName name="solver_sho" localSheetId="1" hidden="1">2</definedName>
    <definedName name="solver_sho" localSheetId="4" hidden="1">2</definedName>
    <definedName name="solver_sho" localSheetId="2" hidden="1">2</definedName>
    <definedName name="solver_sho" localSheetId="5" hidden="1">2</definedName>
    <definedName name="solver_sho" localSheetId="3" hidden="1">2</definedName>
    <definedName name="solver_sho" localSheetId="6" hidden="1">2</definedName>
    <definedName name="solver_tim" localSheetId="1" hidden="1">100</definedName>
    <definedName name="solver_tim" localSheetId="4" hidden="1">100</definedName>
    <definedName name="solver_tim" localSheetId="2" hidden="1">100</definedName>
    <definedName name="solver_tim" localSheetId="5" hidden="1">100</definedName>
    <definedName name="solver_tim" localSheetId="3" hidden="1">100</definedName>
    <definedName name="solver_tim" localSheetId="6" hidden="1">100</definedName>
    <definedName name="solver_tol" localSheetId="1" hidden="1">0.05</definedName>
    <definedName name="solver_tol" localSheetId="4" hidden="1">0.05</definedName>
    <definedName name="solver_tol" localSheetId="2" hidden="1">0.05</definedName>
    <definedName name="solver_tol" localSheetId="5" hidden="1">0.05</definedName>
    <definedName name="solver_tol" localSheetId="3" hidden="1">0.05</definedName>
    <definedName name="solver_tol" localSheetId="6" hidden="1">0.05</definedName>
    <definedName name="solver_typ" localSheetId="1" hidden="1">2</definedName>
    <definedName name="solver_typ" localSheetId="4" hidden="1">2</definedName>
    <definedName name="solver_typ" localSheetId="2" hidden="1">2</definedName>
    <definedName name="solver_typ" localSheetId="5" hidden="1">2</definedName>
    <definedName name="solver_typ" localSheetId="3" hidden="1">2</definedName>
    <definedName name="solver_typ" localSheetId="6" hidden="1">2</definedName>
    <definedName name="solver_val" localSheetId="1" hidden="1">0</definedName>
    <definedName name="solver_val" localSheetId="4" hidden="1">0</definedName>
    <definedName name="solver_val" localSheetId="2" hidden="1">0</definedName>
    <definedName name="solver_val" localSheetId="5" hidden="1">0</definedName>
    <definedName name="solver_val" localSheetId="3" hidden="1">0</definedName>
    <definedName name="solver_val" localSheetId="6" hidden="1">0</definedName>
  </definedNames>
  <calcPr calcId="152511"/>
</workbook>
</file>

<file path=xl/calcChain.xml><?xml version="1.0" encoding="utf-8"?>
<calcChain xmlns="http://schemas.openxmlformats.org/spreadsheetml/2006/main">
  <c r="M3" i="50" l="1"/>
  <c r="C128" i="50"/>
  <c r="C127" i="50"/>
  <c r="C126" i="50"/>
  <c r="C125" i="50"/>
  <c r="C124" i="50"/>
  <c r="C123" i="50"/>
  <c r="C122" i="50"/>
  <c r="C121" i="50"/>
  <c r="C120" i="50"/>
  <c r="C119" i="50"/>
  <c r="C118" i="50"/>
  <c r="C117" i="50"/>
  <c r="C116" i="50"/>
  <c r="C115" i="50"/>
  <c r="C114" i="50"/>
  <c r="C113" i="50"/>
  <c r="C112" i="50"/>
  <c r="C111" i="50"/>
  <c r="C110" i="50"/>
  <c r="C109" i="50"/>
  <c r="C108" i="50"/>
  <c r="C107" i="50"/>
  <c r="C106" i="50"/>
  <c r="C105" i="50"/>
  <c r="C104" i="50"/>
  <c r="C103" i="50"/>
  <c r="C102" i="50"/>
  <c r="C101" i="50"/>
  <c r="C100" i="50"/>
  <c r="C99" i="50"/>
  <c r="C98" i="50"/>
  <c r="C97" i="50"/>
  <c r="C96" i="50"/>
  <c r="C95" i="50"/>
  <c r="C94" i="50"/>
  <c r="C93" i="50"/>
  <c r="C92" i="50"/>
  <c r="C91" i="50"/>
  <c r="C90" i="50"/>
  <c r="C89" i="50"/>
  <c r="C88" i="50"/>
  <c r="C87" i="50"/>
  <c r="C86" i="50"/>
  <c r="C85" i="50"/>
  <c r="C84" i="50"/>
  <c r="C83" i="50"/>
  <c r="C82" i="50"/>
  <c r="C81" i="50"/>
  <c r="C80" i="50"/>
  <c r="C79" i="50"/>
  <c r="C78" i="50"/>
  <c r="C77" i="50"/>
  <c r="C76" i="50"/>
  <c r="C75" i="50"/>
  <c r="C74" i="50"/>
  <c r="C73" i="50"/>
  <c r="C72" i="50"/>
  <c r="C71" i="50"/>
  <c r="C70" i="50"/>
  <c r="C69" i="50"/>
  <c r="C68" i="50"/>
  <c r="C67" i="50"/>
  <c r="C66" i="50"/>
  <c r="C65" i="50"/>
  <c r="C64" i="50"/>
  <c r="C63" i="50"/>
  <c r="C62" i="50"/>
  <c r="C61" i="50"/>
  <c r="C60" i="50"/>
  <c r="C59" i="50"/>
  <c r="C58" i="50"/>
  <c r="C57" i="50"/>
  <c r="C56" i="50"/>
  <c r="C55" i="50"/>
  <c r="C54" i="50"/>
  <c r="C53" i="50"/>
  <c r="C52" i="50"/>
  <c r="C51" i="50"/>
  <c r="C50" i="50"/>
  <c r="C49" i="50"/>
  <c r="C48" i="50"/>
  <c r="C47" i="50"/>
  <c r="C46" i="50"/>
  <c r="C45" i="50"/>
  <c r="C44" i="50"/>
  <c r="C43" i="50"/>
  <c r="C42" i="50"/>
  <c r="C41" i="50"/>
  <c r="C40" i="50"/>
  <c r="C39" i="50"/>
  <c r="C38" i="50"/>
  <c r="C37" i="50"/>
  <c r="C36" i="50"/>
  <c r="C35" i="50"/>
  <c r="C34" i="50"/>
  <c r="C33" i="50"/>
  <c r="C32" i="50"/>
  <c r="C31" i="50"/>
  <c r="C30" i="50"/>
  <c r="C29" i="50"/>
  <c r="C28" i="50"/>
  <c r="C24" i="50"/>
  <c r="D24" i="50" s="1"/>
  <c r="C23" i="50"/>
  <c r="D23" i="50" s="1"/>
  <c r="C22" i="50"/>
  <c r="D22" i="50" s="1"/>
  <c r="C21" i="50"/>
  <c r="D21" i="50" s="1"/>
  <c r="C20" i="50"/>
  <c r="D20" i="50" s="1"/>
  <c r="C19" i="50"/>
  <c r="D19" i="50" s="1"/>
  <c r="C18" i="50"/>
  <c r="D18" i="50" s="1"/>
  <c r="C17" i="50"/>
  <c r="D17" i="50" s="1"/>
  <c r="C16" i="50"/>
  <c r="D16" i="50" s="1"/>
  <c r="C15" i="50"/>
  <c r="D15" i="50" s="1"/>
  <c r="C14" i="50"/>
  <c r="D14" i="50" s="1"/>
  <c r="C13" i="50"/>
  <c r="D13" i="50" s="1"/>
  <c r="C12" i="50"/>
  <c r="D12" i="50" s="1"/>
  <c r="C11" i="50"/>
  <c r="D11" i="50" s="1"/>
  <c r="C10" i="50"/>
  <c r="D10" i="50" s="1"/>
  <c r="C9" i="50"/>
  <c r="D9" i="50" s="1"/>
  <c r="C8" i="50"/>
  <c r="D8" i="50" s="1"/>
  <c r="C7" i="50"/>
  <c r="D7" i="50" s="1"/>
  <c r="C6" i="50"/>
  <c r="D6" i="50" s="1"/>
  <c r="C5" i="50"/>
  <c r="D5" i="50" s="1"/>
  <c r="C4" i="50"/>
  <c r="D4" i="50" s="1"/>
  <c r="C3" i="50"/>
  <c r="D3" i="50" s="1"/>
  <c r="C2" i="50"/>
  <c r="D2" i="50" s="1"/>
  <c r="M3" i="46"/>
  <c r="C122" i="46"/>
  <c r="C121" i="46"/>
  <c r="C120" i="46"/>
  <c r="C119" i="46"/>
  <c r="C118" i="46"/>
  <c r="C117" i="46"/>
  <c r="C116" i="46"/>
  <c r="C115" i="46"/>
  <c r="C114" i="46"/>
  <c r="C113" i="46"/>
  <c r="C112" i="46"/>
  <c r="C111" i="46"/>
  <c r="C110" i="46"/>
  <c r="C109" i="46"/>
  <c r="C108" i="46"/>
  <c r="C107" i="46"/>
  <c r="C106" i="46"/>
  <c r="C105" i="46"/>
  <c r="C104" i="46"/>
  <c r="C103" i="46"/>
  <c r="C102" i="46"/>
  <c r="C101" i="46"/>
  <c r="C100" i="46"/>
  <c r="C99" i="46"/>
  <c r="C98" i="46"/>
  <c r="C97" i="46"/>
  <c r="C96" i="46"/>
  <c r="C95" i="46"/>
  <c r="C94" i="46"/>
  <c r="C93" i="46"/>
  <c r="C92" i="46"/>
  <c r="C91" i="46"/>
  <c r="C90" i="46"/>
  <c r="C89" i="46"/>
  <c r="C88" i="46"/>
  <c r="C87" i="46"/>
  <c r="C86" i="46"/>
  <c r="C85" i="46"/>
  <c r="C84" i="46"/>
  <c r="C83" i="46"/>
  <c r="C82" i="46"/>
  <c r="C81" i="46"/>
  <c r="C80" i="46"/>
  <c r="C79" i="46"/>
  <c r="C78" i="46"/>
  <c r="C77" i="46"/>
  <c r="C76" i="46"/>
  <c r="C75" i="46"/>
  <c r="C74" i="46"/>
  <c r="C73" i="46"/>
  <c r="C72" i="46"/>
  <c r="C71" i="46"/>
  <c r="C70" i="46"/>
  <c r="C69" i="46"/>
  <c r="C68" i="46"/>
  <c r="C67" i="46"/>
  <c r="C66" i="46"/>
  <c r="C65" i="46"/>
  <c r="C64" i="46"/>
  <c r="C63" i="46"/>
  <c r="C62" i="46"/>
  <c r="C61" i="46"/>
  <c r="C60" i="46"/>
  <c r="C59" i="46"/>
  <c r="C58" i="46"/>
  <c r="C57" i="46"/>
  <c r="C56" i="46"/>
  <c r="C55" i="46"/>
  <c r="C54" i="46"/>
  <c r="C53" i="46"/>
  <c r="C52" i="46"/>
  <c r="C51" i="46"/>
  <c r="C50" i="46"/>
  <c r="C49" i="46"/>
  <c r="C48" i="46"/>
  <c r="C47" i="46"/>
  <c r="C46" i="46"/>
  <c r="C45" i="46"/>
  <c r="C44" i="46"/>
  <c r="C43" i="46"/>
  <c r="C42" i="46"/>
  <c r="C41" i="46"/>
  <c r="C40" i="46"/>
  <c r="C39" i="46"/>
  <c r="C38" i="46"/>
  <c r="C37" i="46"/>
  <c r="C36" i="46"/>
  <c r="C35" i="46"/>
  <c r="C34" i="46"/>
  <c r="C33" i="46"/>
  <c r="C32" i="46"/>
  <c r="C31" i="46"/>
  <c r="C30" i="46"/>
  <c r="C29" i="46"/>
  <c r="C28" i="46"/>
  <c r="C27" i="46"/>
  <c r="C26" i="46"/>
  <c r="C25" i="46"/>
  <c r="C24" i="46"/>
  <c r="C23" i="46"/>
  <c r="C19" i="46"/>
  <c r="D19" i="46" s="1"/>
  <c r="C18" i="46"/>
  <c r="D18" i="46" s="1"/>
  <c r="C17" i="46"/>
  <c r="D17" i="46" s="1"/>
  <c r="C16" i="46"/>
  <c r="D16" i="46" s="1"/>
  <c r="C15" i="46"/>
  <c r="D15" i="46" s="1"/>
  <c r="C14" i="46"/>
  <c r="D14" i="46" s="1"/>
  <c r="C13" i="46"/>
  <c r="D13" i="46" s="1"/>
  <c r="C12" i="46"/>
  <c r="D12" i="46" s="1"/>
  <c r="C11" i="46"/>
  <c r="D11" i="46" s="1"/>
  <c r="C10" i="46"/>
  <c r="D10" i="46" s="1"/>
  <c r="C9" i="46"/>
  <c r="D9" i="46" s="1"/>
  <c r="C8" i="46"/>
  <c r="D8" i="46" s="1"/>
  <c r="C7" i="46"/>
  <c r="D7" i="46" s="1"/>
  <c r="C6" i="46"/>
  <c r="D6" i="46" s="1"/>
  <c r="C5" i="46"/>
  <c r="D5" i="46" s="1"/>
  <c r="C4" i="46"/>
  <c r="D4" i="46" s="1"/>
  <c r="C3" i="46"/>
  <c r="D3" i="46" s="1"/>
  <c r="C2" i="46"/>
  <c r="D2" i="46" s="1"/>
  <c r="M3" i="38"/>
  <c r="C117" i="38"/>
  <c r="C116" i="38"/>
  <c r="C115" i="38"/>
  <c r="C114" i="38"/>
  <c r="C113" i="38"/>
  <c r="C112" i="38"/>
  <c r="C111" i="38"/>
  <c r="C110" i="38"/>
  <c r="C109" i="38"/>
  <c r="C108" i="38"/>
  <c r="C107" i="38"/>
  <c r="C106" i="38"/>
  <c r="C105" i="38"/>
  <c r="C104" i="38"/>
  <c r="C103" i="38"/>
  <c r="C102" i="38"/>
  <c r="C101" i="38"/>
  <c r="C100" i="38"/>
  <c r="C99" i="38"/>
  <c r="C98" i="38"/>
  <c r="C97" i="38"/>
  <c r="C96" i="38"/>
  <c r="C95" i="38"/>
  <c r="C94" i="38"/>
  <c r="C93" i="38"/>
  <c r="C92" i="38"/>
  <c r="C91" i="38"/>
  <c r="C90" i="38"/>
  <c r="C89" i="38"/>
  <c r="C88" i="38"/>
  <c r="C87" i="38"/>
  <c r="C86" i="38"/>
  <c r="C85" i="38"/>
  <c r="C84" i="38"/>
  <c r="C83" i="38"/>
  <c r="C82" i="38"/>
  <c r="C81" i="38"/>
  <c r="C80" i="38"/>
  <c r="C79" i="38"/>
  <c r="C78" i="38"/>
  <c r="C77" i="38"/>
  <c r="C76" i="38"/>
  <c r="C75" i="38"/>
  <c r="C74" i="38"/>
  <c r="C73" i="38"/>
  <c r="C72" i="38"/>
  <c r="C71" i="38"/>
  <c r="C70" i="38"/>
  <c r="C69" i="38"/>
  <c r="C68" i="38"/>
  <c r="C67" i="38"/>
  <c r="C66" i="38"/>
  <c r="C65" i="38"/>
  <c r="C64" i="38"/>
  <c r="C63" i="38"/>
  <c r="C62" i="38"/>
  <c r="C61" i="38"/>
  <c r="C60" i="38"/>
  <c r="C59" i="38"/>
  <c r="C58" i="38"/>
  <c r="C57" i="38"/>
  <c r="C56" i="38"/>
  <c r="C55" i="38"/>
  <c r="C54" i="38"/>
  <c r="C53" i="38"/>
  <c r="C52" i="38"/>
  <c r="C51" i="38"/>
  <c r="C50" i="38"/>
  <c r="C49" i="38"/>
  <c r="C48" i="38"/>
  <c r="C47" i="38"/>
  <c r="C46" i="38"/>
  <c r="C45" i="38"/>
  <c r="C44" i="38"/>
  <c r="C43" i="38"/>
  <c r="C42" i="38"/>
  <c r="C41" i="38"/>
  <c r="C40" i="38"/>
  <c r="C39" i="38"/>
  <c r="C38" i="38"/>
  <c r="C37" i="38"/>
  <c r="C36" i="38"/>
  <c r="C35" i="38"/>
  <c r="C34" i="38"/>
  <c r="C33" i="38"/>
  <c r="C32" i="38"/>
  <c r="C31" i="38"/>
  <c r="C30" i="38"/>
  <c r="C29" i="38"/>
  <c r="C28" i="38"/>
  <c r="C27" i="38"/>
  <c r="C26" i="38"/>
  <c r="C25" i="38"/>
  <c r="C24" i="38"/>
  <c r="C23" i="38"/>
  <c r="C22" i="38"/>
  <c r="C21" i="38"/>
  <c r="C20" i="38"/>
  <c r="C19" i="38"/>
  <c r="C18" i="38"/>
  <c r="C17" i="38"/>
  <c r="C13" i="38"/>
  <c r="D13" i="38" s="1"/>
  <c r="C12" i="38"/>
  <c r="D12" i="38" s="1"/>
  <c r="C11" i="38"/>
  <c r="D11" i="38" s="1"/>
  <c r="C10" i="38"/>
  <c r="D10" i="38" s="1"/>
  <c r="C9" i="38"/>
  <c r="D9" i="38" s="1"/>
  <c r="C8" i="38"/>
  <c r="D8" i="38" s="1"/>
  <c r="C7" i="38"/>
  <c r="D7" i="38" s="1"/>
  <c r="C6" i="38"/>
  <c r="D6" i="38" s="1"/>
  <c r="C5" i="38"/>
  <c r="D5" i="38" s="1"/>
  <c r="C4" i="38"/>
  <c r="D4" i="38" s="1"/>
  <c r="C3" i="38"/>
  <c r="D3" i="38" s="1"/>
  <c r="C2" i="38"/>
  <c r="D2" i="38" s="1"/>
  <c r="M3" i="18"/>
  <c r="C119" i="18"/>
  <c r="C118" i="18"/>
  <c r="C117" i="18"/>
  <c r="C116" i="18"/>
  <c r="C115" i="18"/>
  <c r="C114" i="18"/>
  <c r="C113" i="18"/>
  <c r="C112" i="18"/>
  <c r="C111" i="18"/>
  <c r="C110" i="18"/>
  <c r="C109" i="18"/>
  <c r="C108" i="18"/>
  <c r="C107" i="18"/>
  <c r="C106" i="18"/>
  <c r="C105" i="18"/>
  <c r="C104" i="18"/>
  <c r="C103" i="18"/>
  <c r="C102" i="18"/>
  <c r="C101" i="18"/>
  <c r="C100" i="18"/>
  <c r="C99" i="18"/>
  <c r="C98" i="18"/>
  <c r="C97" i="18"/>
  <c r="C96" i="18"/>
  <c r="C95" i="18"/>
  <c r="C94" i="18"/>
  <c r="C93" i="18"/>
  <c r="C92" i="18"/>
  <c r="C91" i="18"/>
  <c r="C90" i="18"/>
  <c r="C89" i="18"/>
  <c r="C88" i="18"/>
  <c r="C87" i="18"/>
  <c r="C86" i="18"/>
  <c r="C85" i="18"/>
  <c r="C84" i="18"/>
  <c r="C83" i="18"/>
  <c r="C82" i="18"/>
  <c r="C81" i="18"/>
  <c r="C80" i="18"/>
  <c r="C79" i="18"/>
  <c r="C78" i="18"/>
  <c r="C77" i="18"/>
  <c r="C76" i="18"/>
  <c r="C75" i="18"/>
  <c r="C74" i="18"/>
  <c r="C73" i="18"/>
  <c r="C72" i="18"/>
  <c r="C71" i="18"/>
  <c r="C70" i="18"/>
  <c r="C69" i="18"/>
  <c r="C68" i="18"/>
  <c r="C67" i="18"/>
  <c r="C66" i="18"/>
  <c r="C65" i="18"/>
  <c r="C64" i="18"/>
  <c r="C63" i="18"/>
  <c r="C62" i="18"/>
  <c r="C61" i="18"/>
  <c r="C60" i="18"/>
  <c r="C59" i="18"/>
  <c r="C58" i="18"/>
  <c r="C57" i="18"/>
  <c r="C56" i="18"/>
  <c r="C55" i="18"/>
  <c r="C54" i="18"/>
  <c r="C53" i="18"/>
  <c r="C52" i="18"/>
  <c r="C51" i="18"/>
  <c r="C50" i="18"/>
  <c r="C49" i="18"/>
  <c r="C48" i="18"/>
  <c r="C47" i="18"/>
  <c r="C46" i="18"/>
  <c r="C45" i="18"/>
  <c r="C44" i="18"/>
  <c r="C43" i="18"/>
  <c r="C42" i="18"/>
  <c r="C41" i="18"/>
  <c r="C40" i="18"/>
  <c r="C39" i="18"/>
  <c r="C38" i="18"/>
  <c r="C37" i="18"/>
  <c r="C36" i="18"/>
  <c r="C35" i="18"/>
  <c r="C34" i="18"/>
  <c r="C33" i="18"/>
  <c r="C32" i="18"/>
  <c r="C31" i="18"/>
  <c r="C30" i="18"/>
  <c r="C29" i="18"/>
  <c r="C28" i="18"/>
  <c r="C27" i="18"/>
  <c r="C26" i="18"/>
  <c r="C25" i="18"/>
  <c r="C24" i="18"/>
  <c r="C23" i="18"/>
  <c r="C22" i="18"/>
  <c r="C21" i="18"/>
  <c r="C20" i="18"/>
  <c r="C16" i="18"/>
  <c r="D16" i="18" s="1"/>
  <c r="C15" i="18"/>
  <c r="D15" i="18" s="1"/>
  <c r="C14" i="18"/>
  <c r="D14" i="18" s="1"/>
  <c r="C13" i="18"/>
  <c r="D13" i="18" s="1"/>
  <c r="C12" i="18"/>
  <c r="D12" i="18" s="1"/>
  <c r="C11" i="18"/>
  <c r="D11" i="18" s="1"/>
  <c r="C10" i="18"/>
  <c r="D10" i="18" s="1"/>
  <c r="C9" i="18"/>
  <c r="D9" i="18" s="1"/>
  <c r="C8" i="18"/>
  <c r="D8" i="18" s="1"/>
  <c r="C7" i="18"/>
  <c r="D7" i="18" s="1"/>
  <c r="C6" i="18"/>
  <c r="D6" i="18" s="1"/>
  <c r="C5" i="18"/>
  <c r="D5" i="18" s="1"/>
  <c r="C4" i="18"/>
  <c r="D4" i="18" s="1"/>
  <c r="C3" i="18"/>
  <c r="D3" i="18" s="1"/>
  <c r="C2" i="18"/>
  <c r="D2" i="18" s="1"/>
  <c r="M3" i="14"/>
  <c r="C134" i="14"/>
  <c r="C133" i="14"/>
  <c r="C132" i="14"/>
  <c r="C131" i="14"/>
  <c r="C130" i="14"/>
  <c r="C129" i="14"/>
  <c r="C128" i="14"/>
  <c r="C127" i="14"/>
  <c r="C126" i="14"/>
  <c r="C125" i="14"/>
  <c r="C124" i="14"/>
  <c r="C123" i="14"/>
  <c r="C122" i="14"/>
  <c r="C121" i="14"/>
  <c r="C120" i="14"/>
  <c r="C119" i="14"/>
  <c r="C118" i="14"/>
  <c r="C117" i="14"/>
  <c r="C116" i="14"/>
  <c r="C115" i="14"/>
  <c r="C114" i="14"/>
  <c r="C113" i="14"/>
  <c r="C112" i="14"/>
  <c r="C111" i="14"/>
  <c r="C110" i="14"/>
  <c r="C109" i="14"/>
  <c r="C108" i="14"/>
  <c r="C107" i="14"/>
  <c r="C106" i="14"/>
  <c r="C105" i="14"/>
  <c r="C104" i="14"/>
  <c r="C103" i="14"/>
  <c r="C102" i="14"/>
  <c r="C101" i="14"/>
  <c r="C100" i="14"/>
  <c r="C99" i="14"/>
  <c r="C98" i="14"/>
  <c r="C97" i="14"/>
  <c r="C96" i="14"/>
  <c r="C95" i="14"/>
  <c r="C94" i="14"/>
  <c r="C93" i="14"/>
  <c r="C92" i="14"/>
  <c r="C91" i="14"/>
  <c r="C90" i="14"/>
  <c r="C89" i="14"/>
  <c r="C88" i="14"/>
  <c r="C87" i="14"/>
  <c r="C86" i="14"/>
  <c r="C85" i="14"/>
  <c r="C84" i="14"/>
  <c r="C83" i="14"/>
  <c r="C82" i="14"/>
  <c r="C81" i="14"/>
  <c r="C80" i="14"/>
  <c r="C79" i="14"/>
  <c r="C78" i="14"/>
  <c r="C77" i="14"/>
  <c r="C76" i="14"/>
  <c r="C75" i="14"/>
  <c r="C74" i="14"/>
  <c r="C73" i="14"/>
  <c r="C72" i="14"/>
  <c r="C71" i="14"/>
  <c r="C70" i="14"/>
  <c r="C69" i="14"/>
  <c r="C68" i="14"/>
  <c r="C67" i="14"/>
  <c r="C66" i="14"/>
  <c r="C65" i="14"/>
  <c r="C64" i="14"/>
  <c r="C63" i="14"/>
  <c r="C62" i="14"/>
  <c r="C61" i="14"/>
  <c r="C60" i="14"/>
  <c r="C59" i="14"/>
  <c r="C58" i="14"/>
  <c r="C57" i="14"/>
  <c r="C56" i="14"/>
  <c r="C55" i="14"/>
  <c r="C54" i="14"/>
  <c r="C53" i="14"/>
  <c r="C52" i="14"/>
  <c r="C51" i="14"/>
  <c r="C50" i="14"/>
  <c r="C49" i="14"/>
  <c r="C48" i="14"/>
  <c r="C47" i="14"/>
  <c r="C46" i="14"/>
  <c r="C45" i="14"/>
  <c r="C44" i="14"/>
  <c r="C43" i="14"/>
  <c r="C42" i="14"/>
  <c r="C41" i="14"/>
  <c r="C40" i="14"/>
  <c r="C39" i="14"/>
  <c r="C38" i="14"/>
  <c r="C37" i="14"/>
  <c r="C36" i="14"/>
  <c r="C35" i="14"/>
  <c r="C34" i="14"/>
  <c r="C30" i="14"/>
  <c r="D30" i="14" s="1"/>
  <c r="C29" i="14"/>
  <c r="D29" i="14" s="1"/>
  <c r="C28" i="14"/>
  <c r="D28" i="14" s="1"/>
  <c r="C27" i="14"/>
  <c r="D27" i="14" s="1"/>
  <c r="C26" i="14"/>
  <c r="D26" i="14" s="1"/>
  <c r="C25" i="14"/>
  <c r="D25" i="14" s="1"/>
  <c r="C24" i="14"/>
  <c r="D24" i="14" s="1"/>
  <c r="C23" i="14"/>
  <c r="D23" i="14" s="1"/>
  <c r="C22" i="14"/>
  <c r="D22" i="14" s="1"/>
  <c r="C21" i="14"/>
  <c r="D21" i="14" s="1"/>
  <c r="C20" i="14"/>
  <c r="D20" i="14" s="1"/>
  <c r="C19" i="14"/>
  <c r="D19" i="14" s="1"/>
  <c r="C18" i="14"/>
  <c r="D18" i="14" s="1"/>
  <c r="C17" i="14"/>
  <c r="D17" i="14" s="1"/>
  <c r="C16" i="14"/>
  <c r="D16" i="14" s="1"/>
  <c r="C15" i="14"/>
  <c r="D15" i="14" s="1"/>
  <c r="C14" i="14"/>
  <c r="D14" i="14" s="1"/>
  <c r="C13" i="14"/>
  <c r="D13" i="14" s="1"/>
  <c r="C12" i="14"/>
  <c r="D12" i="14" s="1"/>
  <c r="C11" i="14"/>
  <c r="D11" i="14" s="1"/>
  <c r="C10" i="14"/>
  <c r="D10" i="14" s="1"/>
  <c r="C9" i="14"/>
  <c r="D9" i="14" s="1"/>
  <c r="C8" i="14"/>
  <c r="D8" i="14" s="1"/>
  <c r="C7" i="14"/>
  <c r="D7" i="14" s="1"/>
  <c r="C6" i="14"/>
  <c r="D6" i="14" s="1"/>
  <c r="C5" i="14"/>
  <c r="D5" i="14" s="1"/>
  <c r="C4" i="14"/>
  <c r="D4" i="14" s="1"/>
  <c r="C3" i="14"/>
  <c r="D3" i="14" s="1"/>
  <c r="C2" i="14"/>
  <c r="D2" i="14" s="1"/>
  <c r="M3" i="12"/>
  <c r="C119" i="12"/>
  <c r="C118" i="12"/>
  <c r="C117" i="12"/>
  <c r="C116" i="12"/>
  <c r="C115" i="12"/>
  <c r="C114" i="12"/>
  <c r="C113" i="12"/>
  <c r="C112" i="12"/>
  <c r="C111" i="12"/>
  <c r="C110" i="12"/>
  <c r="C109" i="12"/>
  <c r="C108" i="12"/>
  <c r="C107" i="12"/>
  <c r="C106" i="12"/>
  <c r="C105" i="12"/>
  <c r="C104" i="12"/>
  <c r="C103" i="12"/>
  <c r="C102" i="12"/>
  <c r="C101" i="12"/>
  <c r="C100" i="12"/>
  <c r="C99" i="12"/>
  <c r="C98" i="12"/>
  <c r="C97" i="12"/>
  <c r="C96" i="12"/>
  <c r="C95" i="12"/>
  <c r="C94" i="12"/>
  <c r="C93" i="12"/>
  <c r="C92" i="12"/>
  <c r="C91" i="12"/>
  <c r="C90" i="12"/>
  <c r="C89" i="12"/>
  <c r="C88" i="12"/>
  <c r="C87" i="12"/>
  <c r="C86" i="12"/>
  <c r="C85" i="12"/>
  <c r="C84" i="12"/>
  <c r="C83" i="12"/>
  <c r="C82" i="12"/>
  <c r="C81" i="12"/>
  <c r="C80" i="12"/>
  <c r="C79" i="12"/>
  <c r="C78" i="12"/>
  <c r="C77" i="12"/>
  <c r="C76" i="12"/>
  <c r="C75" i="12"/>
  <c r="C74" i="12"/>
  <c r="C73" i="12"/>
  <c r="C72" i="12"/>
  <c r="C71" i="12"/>
  <c r="C70" i="12"/>
  <c r="C69" i="12"/>
  <c r="C68" i="12"/>
  <c r="C67" i="12"/>
  <c r="C66" i="12"/>
  <c r="C65" i="12"/>
  <c r="C64" i="12"/>
  <c r="C63" i="12"/>
  <c r="C62" i="12"/>
  <c r="C61" i="12"/>
  <c r="C60" i="12"/>
  <c r="C59" i="12"/>
  <c r="C58" i="12"/>
  <c r="C57" i="12"/>
  <c r="C56" i="12"/>
  <c r="C55" i="12"/>
  <c r="C54" i="12"/>
  <c r="C53" i="12"/>
  <c r="C52" i="12"/>
  <c r="C51" i="12"/>
  <c r="C50" i="12"/>
  <c r="C49" i="12"/>
  <c r="C48" i="12"/>
  <c r="C47" i="12"/>
  <c r="C46" i="12"/>
  <c r="C45" i="12"/>
  <c r="C44" i="12"/>
  <c r="C43" i="12"/>
  <c r="C42" i="12"/>
  <c r="C41" i="12"/>
  <c r="C40" i="12"/>
  <c r="C39" i="12"/>
  <c r="C38" i="12"/>
  <c r="C37" i="12"/>
  <c r="C36" i="12"/>
  <c r="C35" i="12"/>
  <c r="C34" i="12"/>
  <c r="C33" i="12"/>
  <c r="C32" i="12"/>
  <c r="C31" i="12"/>
  <c r="C30" i="12"/>
  <c r="C29" i="12"/>
  <c r="C28" i="12"/>
  <c r="C27" i="12"/>
  <c r="C26" i="12"/>
  <c r="C25" i="12"/>
  <c r="C24" i="12"/>
  <c r="C23" i="12"/>
  <c r="C22" i="12"/>
  <c r="C21" i="12"/>
  <c r="C20" i="12"/>
  <c r="C16" i="12"/>
  <c r="D16" i="12" s="1"/>
  <c r="C15" i="12"/>
  <c r="D15" i="12" s="1"/>
  <c r="C14" i="12"/>
  <c r="D14" i="12" s="1"/>
  <c r="C13" i="12"/>
  <c r="D13" i="12" s="1"/>
  <c r="C12" i="12"/>
  <c r="D12" i="12" s="1"/>
  <c r="C11" i="12"/>
  <c r="D11" i="12" s="1"/>
  <c r="C10" i="12"/>
  <c r="D10" i="12" s="1"/>
  <c r="C9" i="12"/>
  <c r="D9" i="12" s="1"/>
  <c r="C8" i="12"/>
  <c r="D8" i="12" s="1"/>
  <c r="C7" i="12"/>
  <c r="D7" i="12" s="1"/>
  <c r="C6" i="12"/>
  <c r="D6" i="12" s="1"/>
  <c r="C5" i="12"/>
  <c r="D5" i="12" s="1"/>
  <c r="C4" i="12"/>
  <c r="D4" i="12" s="1"/>
  <c r="C3" i="12"/>
  <c r="D3" i="12" s="1"/>
  <c r="C2" i="12"/>
  <c r="D2" i="12" s="1"/>
  <c r="D25" i="50" l="1"/>
  <c r="D20" i="46"/>
  <c r="D14" i="38"/>
  <c r="D17" i="18"/>
  <c r="D31" i="14"/>
  <c r="D17" i="12"/>
</calcChain>
</file>

<file path=xl/sharedStrings.xml><?xml version="1.0" encoding="utf-8"?>
<sst xmlns="http://schemas.openxmlformats.org/spreadsheetml/2006/main" count="510" uniqueCount="52">
  <si>
    <t>Time</t>
  </si>
  <si>
    <t>CFU</t>
  </si>
  <si>
    <t>Strain</t>
  </si>
  <si>
    <t>Replicate</t>
  </si>
  <si>
    <t>Temperature</t>
  </si>
  <si>
    <t>Substrate</t>
  </si>
  <si>
    <t>A1</t>
  </si>
  <si>
    <t>CAB</t>
  </si>
  <si>
    <t>B1</t>
  </si>
  <si>
    <t>C1</t>
  </si>
  <si>
    <t>A2</t>
  </si>
  <si>
    <t>B2</t>
  </si>
  <si>
    <t>C2</t>
  </si>
  <si>
    <t>Measured LOG10(N)</t>
  </si>
  <si>
    <t>Identified LOG10(N)</t>
  </si>
  <si>
    <t>Squared difference</t>
  </si>
  <si>
    <t>Least Sum of Squared Error</t>
  </si>
  <si>
    <t>Parameters</t>
  </si>
  <si>
    <t>Parameter values</t>
  </si>
  <si>
    <t>kmax</t>
  </si>
  <si>
    <t>LOG10(N0)</t>
  </si>
  <si>
    <t>delta</t>
  </si>
  <si>
    <t>p</t>
  </si>
  <si>
    <t>LOG10(Nres)</t>
  </si>
  <si>
    <t>delta1</t>
  </si>
  <si>
    <t>alpha</t>
  </si>
  <si>
    <t>delta2</t>
  </si>
  <si>
    <t>Standard Error</t>
  </si>
  <si>
    <t>Mean Sum of Squared Error</t>
  </si>
  <si>
    <t>R-Square</t>
  </si>
  <si>
    <t>R-Square adjusted</t>
  </si>
  <si>
    <t>Root Mean Sum of Squared Error</t>
  </si>
  <si>
    <t>Inactivation model identified</t>
  </si>
  <si>
    <t>N=N0/(1+10^alfa)*(10^(-((t-1)/delta1)^p+alfa)+10^(-((-1)/delta2)**p))</t>
  </si>
  <si>
    <t>For identification purposes reformulated as</t>
  </si>
  <si>
    <t>LOG10(N)=log10(10**N0/(1+10**alfa)*(10**(-(t/delta1)**p+alfa)+10**(-(t/delta2)**p)))</t>
  </si>
  <si>
    <t>as can be derived from</t>
  </si>
  <si>
    <t>Coroller et al. 2006. General Model Based on Two Mixed Weibull Distributions of Bacterial Resistance for Describing Various Shapes of Inactivation Curves. Applied and Environmental Microbilogy, 72, 6493-6502</t>
  </si>
  <si>
    <t>N= N0 * exp(-kmax * t)</t>
  </si>
  <si>
    <t xml:space="preserve">LOG10(N)=LOG10(N0)-kmax*t/LN(10) </t>
  </si>
  <si>
    <t>W.D. Bigelow and J.R. Esty 1920. The thermal death point in relation to typical thermophylic organisms. Journal of Infectious Diseases, 27, 602</t>
  </si>
  <si>
    <t>4D reduction is reached at</t>
  </si>
  <si>
    <t>±7.6</t>
  </si>
  <si>
    <t>units of time</t>
  </si>
  <si>
    <t>N/N0= 10**(-((t/delta)**p))</t>
  </si>
  <si>
    <t>LOG10(N)=LOG10(N0)-((t/delta)**p)</t>
  </si>
  <si>
    <t>P. Mafart, O. Couvert, S. Gaillard and I. Leguerinel 2002. On calculating sterility in thermal preservation methods: application of the Weibull frequency distribution model. International Journal of Food Microbiology, 72, 107-113</t>
  </si>
  <si>
    <t>±5.92</t>
  </si>
  <si>
    <t>N= (N0-Nres)10**(-((t/delta)**p))+ Nres</t>
  </si>
  <si>
    <t>LOG10(N)=LOG10((10**LOG10(N0)-10**LOG10(Nres))*10**((-t/delta)**p)+10**log10(Nres))</t>
  </si>
  <si>
    <t>I. Albert and P. Mafart 2005. A modified Weibull model for bacterial inactivation. International Journal of Food Microbiology, 100, 197-211</t>
  </si>
  <si>
    <t>52C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</si>
</sst>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4" x14ac:knownFonts="1">
    <font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rgb="FF006100"/>
      <name val="Calibri"/>
      <family val="2"/>
      <scheme val="minor"/>
    </font>
    <font>
      <sz val="10"/>
      <color rgb="FF9C0006"/>
      <name val="Calibri"/>
      <family val="2"/>
      <scheme val="minor"/>
    </font>
    <font>
      <sz val="10"/>
      <color rgb="FF9C6500"/>
      <name val="Calibri"/>
      <family val="2"/>
      <scheme val="minor"/>
    </font>
    <font>
      <sz val="10"/>
      <color rgb="FF3F3F76"/>
      <name val="Calibri"/>
      <family val="2"/>
      <scheme val="minor"/>
    </font>
    <font>
      <b/>
      <sz val="10"/>
      <color rgb="FF3F3F3F"/>
      <name val="Calibri"/>
      <family val="2"/>
      <scheme val="minor"/>
    </font>
    <font>
      <b/>
      <sz val="10"/>
      <color rgb="FFFA7D00"/>
      <name val="Calibri"/>
      <family val="2"/>
      <scheme val="minor"/>
    </font>
    <font>
      <sz val="10"/>
      <color rgb="FFFA7D0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rgb="FFFF0000"/>
      <name val="Calibri"/>
      <family val="2"/>
      <scheme val="minor"/>
    </font>
    <font>
      <i/>
      <sz val="10"/>
      <color rgb="FF7F7F7F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indexed="9"/>
      <name val="Calibri"/>
      <family val="2"/>
      <scheme val="minor"/>
    </font>
    <font>
      <b/>
      <sz val="10"/>
      <color theme="1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4">
    <xf numFmtId="0" fontId="0" fillId="0" borderId="0" xfId="0"/>
    <xf numFmtId="2" fontId="0" fillId="0" borderId="0" xfId="0" applyNumberFormat="1"/>
    <xf numFmtId="164" fontId="0" fillId="0" borderId="0" xfId="0" applyNumberFormat="1"/>
    <xf numFmtId="2" fontId="19" fillId="0" borderId="0" xfId="0" applyNumberFormat="1" applyFont="1"/>
    <xf numFmtId="2" fontId="16" fillId="0" borderId="0" xfId="0" applyNumberFormat="1" applyFont="1"/>
    <xf numFmtId="2" fontId="20" fillId="0" borderId="0" xfId="0" applyNumberFormat="1" applyFont="1"/>
    <xf numFmtId="2" fontId="16" fillId="0" borderId="0" xfId="0" applyNumberFormat="1" applyFont="1" applyAlignment="1">
      <alignment horizontal="right"/>
    </xf>
    <xf numFmtId="2" fontId="0" fillId="0" borderId="0" xfId="0" applyNumberFormat="1" applyAlignment="1">
      <alignment horizontal="right"/>
    </xf>
    <xf numFmtId="2" fontId="16" fillId="0" borderId="0" xfId="0" applyNumberFormat="1" applyFont="1" applyAlignment="1">
      <alignment wrapText="1"/>
    </xf>
    <xf numFmtId="2" fontId="21" fillId="0" borderId="0" xfId="0" applyNumberFormat="1" applyFont="1" applyAlignment="1">
      <alignment horizontal="right"/>
    </xf>
    <xf numFmtId="2" fontId="18" fillId="0" borderId="0" xfId="0" applyNumberFormat="1" applyFont="1"/>
    <xf numFmtId="2" fontId="18" fillId="0" borderId="0" xfId="0" applyNumberFormat="1" applyFont="1" applyAlignment="1">
      <alignment horizontal="right"/>
    </xf>
    <xf numFmtId="2" fontId="19" fillId="0" borderId="0" xfId="0" applyNumberFormat="1" applyFont="1" applyAlignment="1">
      <alignment wrapText="1"/>
    </xf>
    <xf numFmtId="2" fontId="19" fillId="0" borderId="0" xfId="0" applyNumberFormat="1" applyFont="1" applyAlignment="1">
      <alignment horizontal="right"/>
    </xf>
    <xf numFmtId="2" fontId="22" fillId="0" borderId="0" xfId="0" applyNumberFormat="1" applyFont="1" applyAlignment="1">
      <alignment wrapText="1"/>
    </xf>
    <xf numFmtId="2" fontId="22" fillId="0" borderId="0" xfId="0" applyNumberFormat="1" applyFont="1"/>
    <xf numFmtId="2" fontId="23" fillId="0" borderId="0" xfId="0" applyNumberFormat="1" applyFont="1"/>
    <xf numFmtId="0" fontId="23" fillId="0" borderId="0" xfId="0" applyFont="1"/>
    <xf numFmtId="164" fontId="23" fillId="0" borderId="0" xfId="0" applyNumberFormat="1" applyFont="1"/>
    <xf numFmtId="164" fontId="18" fillId="0" borderId="0" xfId="0" applyNumberFormat="1" applyFont="1"/>
    <xf numFmtId="2" fontId="18" fillId="0" borderId="0" xfId="0" applyNumberFormat="1" applyFont="1" applyAlignment="1">
      <alignment vertical="top" wrapText="1"/>
    </xf>
    <xf numFmtId="0" fontId="18" fillId="0" borderId="0" xfId="0" applyFont="1" applyAlignment="1">
      <alignment vertical="top" wrapText="1"/>
    </xf>
    <xf numFmtId="2" fontId="18" fillId="0" borderId="0" xfId="0" applyNumberFormat="1" applyFont="1" applyAlignment="1">
      <alignment wrapText="1"/>
    </xf>
    <xf numFmtId="0" fontId="18" fillId="0" borderId="0" xfId="0" applyFont="1" applyAlignment="1">
      <alignment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v>Measured</c:v>
          </c:tx>
          <c:spPr>
            <a:ln w="28575">
              <a:noFill/>
            </a:ln>
          </c:spPr>
          <c:marker>
            <c:symbol val="circle"/>
            <c:size val="7"/>
            <c:spPr>
              <a:noFill/>
            </c:spPr>
          </c:marker>
          <c:xVal>
            <c:numRef>
              <c:f>'12628 CAB52 LogLinear'!$A$2:$A$16</c:f>
              <c:numCache>
                <c:formatCode>0.00</c:formatCode>
                <c:ptCount val="15"/>
                <c:pt idx="0">
                  <c:v>0</c:v>
                </c:pt>
                <c:pt idx="1">
                  <c:v>4</c:v>
                </c:pt>
                <c:pt idx="2">
                  <c:v>8</c:v>
                </c:pt>
                <c:pt idx="3">
                  <c:v>12</c:v>
                </c:pt>
                <c:pt idx="4">
                  <c:v>16</c:v>
                </c:pt>
                <c:pt idx="5">
                  <c:v>0</c:v>
                </c:pt>
                <c:pt idx="6">
                  <c:v>4</c:v>
                </c:pt>
                <c:pt idx="7">
                  <c:v>8</c:v>
                </c:pt>
                <c:pt idx="8">
                  <c:v>12</c:v>
                </c:pt>
                <c:pt idx="9">
                  <c:v>16</c:v>
                </c:pt>
                <c:pt idx="10">
                  <c:v>0</c:v>
                </c:pt>
                <c:pt idx="11">
                  <c:v>4</c:v>
                </c:pt>
                <c:pt idx="12">
                  <c:v>8</c:v>
                </c:pt>
                <c:pt idx="13">
                  <c:v>12</c:v>
                </c:pt>
                <c:pt idx="14">
                  <c:v>16</c:v>
                </c:pt>
              </c:numCache>
            </c:numRef>
          </c:xVal>
          <c:yVal>
            <c:numRef>
              <c:f>'12628 CAB52 LogLinear'!$B$2:$B$16</c:f>
              <c:numCache>
                <c:formatCode>0.00</c:formatCode>
                <c:ptCount val="15"/>
                <c:pt idx="0">
                  <c:v>7</c:v>
                </c:pt>
                <c:pt idx="1">
                  <c:v>6.4580000000000002</c:v>
                </c:pt>
                <c:pt idx="2">
                  <c:v>5.7240000000000002</c:v>
                </c:pt>
                <c:pt idx="3">
                  <c:v>5.6719999999999997</c:v>
                </c:pt>
                <c:pt idx="4">
                  <c:v>4.7779999999999996</c:v>
                </c:pt>
                <c:pt idx="5">
                  <c:v>7.1239999999999997</c:v>
                </c:pt>
                <c:pt idx="6">
                  <c:v>6.5679999999999996</c:v>
                </c:pt>
                <c:pt idx="7">
                  <c:v>5.1040000000000001</c:v>
                </c:pt>
                <c:pt idx="8">
                  <c:v>5.2119999999999997</c:v>
                </c:pt>
                <c:pt idx="9">
                  <c:v>4.0679999999999996</c:v>
                </c:pt>
                <c:pt idx="10">
                  <c:v>7.09</c:v>
                </c:pt>
                <c:pt idx="11">
                  <c:v>6.2789999999999999</c:v>
                </c:pt>
                <c:pt idx="12">
                  <c:v>5</c:v>
                </c:pt>
                <c:pt idx="13">
                  <c:v>5.1550000000000002</c:v>
                </c:pt>
                <c:pt idx="14">
                  <c:v>4.1239999999999997</c:v>
                </c:pt>
              </c:numCache>
            </c:numRef>
          </c:yVal>
          <c:smooth val="0"/>
        </c:ser>
        <c:ser>
          <c:idx val="1"/>
          <c:order val="1"/>
          <c:tx>
            <c:v>Identified</c:v>
          </c:tx>
          <c:spPr>
            <a:ln w="12700">
              <a:solidFill>
                <a:schemeClr val="accent1"/>
              </a:solidFill>
            </a:ln>
          </c:spPr>
          <c:marker>
            <c:symbol val="none"/>
          </c:marker>
          <c:xVal>
            <c:numRef>
              <c:f>'12628 CAB52 LogLinear'!$A$20:$A$119</c:f>
              <c:numCache>
                <c:formatCode>0.000</c:formatCode>
                <c:ptCount val="100"/>
                <c:pt idx="0">
                  <c:v>0</c:v>
                </c:pt>
                <c:pt idx="1">
                  <c:v>0.16</c:v>
                </c:pt>
                <c:pt idx="2">
                  <c:v>0.32</c:v>
                </c:pt>
                <c:pt idx="3">
                  <c:v>0.48</c:v>
                </c:pt>
                <c:pt idx="4">
                  <c:v>0.64</c:v>
                </c:pt>
                <c:pt idx="5">
                  <c:v>0.8</c:v>
                </c:pt>
                <c:pt idx="6">
                  <c:v>0.96000000000000008</c:v>
                </c:pt>
                <c:pt idx="7">
                  <c:v>1.1200000000000001</c:v>
                </c:pt>
                <c:pt idx="8">
                  <c:v>1.28</c:v>
                </c:pt>
                <c:pt idx="9">
                  <c:v>1.44</c:v>
                </c:pt>
                <c:pt idx="10">
                  <c:v>1.5999999999999999</c:v>
                </c:pt>
                <c:pt idx="11">
                  <c:v>1.7599999999999998</c:v>
                </c:pt>
                <c:pt idx="12">
                  <c:v>1.9199999999999997</c:v>
                </c:pt>
                <c:pt idx="13">
                  <c:v>2.0799999999999996</c:v>
                </c:pt>
                <c:pt idx="14">
                  <c:v>2.2399999999999998</c:v>
                </c:pt>
                <c:pt idx="15">
                  <c:v>2.4</c:v>
                </c:pt>
                <c:pt idx="16">
                  <c:v>2.56</c:v>
                </c:pt>
                <c:pt idx="17">
                  <c:v>2.72</c:v>
                </c:pt>
                <c:pt idx="18">
                  <c:v>2.8800000000000003</c:v>
                </c:pt>
                <c:pt idx="19">
                  <c:v>3.0400000000000005</c:v>
                </c:pt>
                <c:pt idx="20">
                  <c:v>3.2000000000000006</c:v>
                </c:pt>
                <c:pt idx="21">
                  <c:v>3.3600000000000008</c:v>
                </c:pt>
                <c:pt idx="22">
                  <c:v>3.5200000000000009</c:v>
                </c:pt>
                <c:pt idx="23">
                  <c:v>3.680000000000001</c:v>
                </c:pt>
                <c:pt idx="24">
                  <c:v>3.8400000000000012</c:v>
                </c:pt>
                <c:pt idx="25">
                  <c:v>4.0000000000000009</c:v>
                </c:pt>
                <c:pt idx="26">
                  <c:v>4.160000000000001</c:v>
                </c:pt>
                <c:pt idx="27">
                  <c:v>4.3200000000000012</c:v>
                </c:pt>
                <c:pt idx="28">
                  <c:v>4.4800000000000013</c:v>
                </c:pt>
                <c:pt idx="29">
                  <c:v>4.6400000000000015</c:v>
                </c:pt>
                <c:pt idx="30">
                  <c:v>4.8000000000000016</c:v>
                </c:pt>
                <c:pt idx="31">
                  <c:v>4.9600000000000017</c:v>
                </c:pt>
                <c:pt idx="32">
                  <c:v>5.1200000000000019</c:v>
                </c:pt>
                <c:pt idx="33">
                  <c:v>5.280000000000002</c:v>
                </c:pt>
                <c:pt idx="34">
                  <c:v>5.4400000000000022</c:v>
                </c:pt>
                <c:pt idx="35">
                  <c:v>5.6000000000000023</c:v>
                </c:pt>
                <c:pt idx="36">
                  <c:v>5.7600000000000025</c:v>
                </c:pt>
                <c:pt idx="37">
                  <c:v>5.9200000000000026</c:v>
                </c:pt>
                <c:pt idx="38">
                  <c:v>6.0800000000000027</c:v>
                </c:pt>
                <c:pt idx="39">
                  <c:v>6.2400000000000029</c:v>
                </c:pt>
                <c:pt idx="40">
                  <c:v>6.400000000000003</c:v>
                </c:pt>
                <c:pt idx="41">
                  <c:v>6.5600000000000032</c:v>
                </c:pt>
                <c:pt idx="42">
                  <c:v>6.7200000000000033</c:v>
                </c:pt>
                <c:pt idx="43">
                  <c:v>6.8800000000000034</c:v>
                </c:pt>
                <c:pt idx="44">
                  <c:v>7.0400000000000036</c:v>
                </c:pt>
                <c:pt idx="45">
                  <c:v>7.2000000000000037</c:v>
                </c:pt>
                <c:pt idx="46">
                  <c:v>7.3600000000000039</c:v>
                </c:pt>
                <c:pt idx="47">
                  <c:v>7.520000000000004</c:v>
                </c:pt>
                <c:pt idx="48">
                  <c:v>7.6800000000000042</c:v>
                </c:pt>
                <c:pt idx="49">
                  <c:v>7.8400000000000043</c:v>
                </c:pt>
                <c:pt idx="50">
                  <c:v>8.0000000000000036</c:v>
                </c:pt>
                <c:pt idx="51">
                  <c:v>8.1600000000000037</c:v>
                </c:pt>
                <c:pt idx="52">
                  <c:v>8.3200000000000038</c:v>
                </c:pt>
                <c:pt idx="53">
                  <c:v>8.480000000000004</c:v>
                </c:pt>
                <c:pt idx="54">
                  <c:v>8.6400000000000041</c:v>
                </c:pt>
                <c:pt idx="55">
                  <c:v>8.8000000000000043</c:v>
                </c:pt>
                <c:pt idx="56">
                  <c:v>8.9600000000000044</c:v>
                </c:pt>
                <c:pt idx="57">
                  <c:v>9.1200000000000045</c:v>
                </c:pt>
                <c:pt idx="58">
                  <c:v>9.2800000000000047</c:v>
                </c:pt>
                <c:pt idx="59">
                  <c:v>9.4400000000000048</c:v>
                </c:pt>
                <c:pt idx="60">
                  <c:v>9.600000000000005</c:v>
                </c:pt>
                <c:pt idx="61">
                  <c:v>9.7600000000000051</c:v>
                </c:pt>
                <c:pt idx="62">
                  <c:v>9.9200000000000053</c:v>
                </c:pt>
                <c:pt idx="63">
                  <c:v>10.080000000000005</c:v>
                </c:pt>
                <c:pt idx="64">
                  <c:v>10.240000000000006</c:v>
                </c:pt>
                <c:pt idx="65">
                  <c:v>10.400000000000006</c:v>
                </c:pt>
                <c:pt idx="66">
                  <c:v>10.560000000000006</c:v>
                </c:pt>
                <c:pt idx="67">
                  <c:v>10.720000000000006</c:v>
                </c:pt>
                <c:pt idx="68">
                  <c:v>10.880000000000006</c:v>
                </c:pt>
                <c:pt idx="69">
                  <c:v>11.040000000000006</c:v>
                </c:pt>
                <c:pt idx="70">
                  <c:v>11.200000000000006</c:v>
                </c:pt>
                <c:pt idx="71">
                  <c:v>11.360000000000007</c:v>
                </c:pt>
                <c:pt idx="72">
                  <c:v>11.520000000000007</c:v>
                </c:pt>
                <c:pt idx="73">
                  <c:v>11.680000000000007</c:v>
                </c:pt>
                <c:pt idx="74">
                  <c:v>11.840000000000007</c:v>
                </c:pt>
                <c:pt idx="75">
                  <c:v>12.000000000000007</c:v>
                </c:pt>
                <c:pt idx="76">
                  <c:v>12.160000000000007</c:v>
                </c:pt>
                <c:pt idx="77">
                  <c:v>12.320000000000007</c:v>
                </c:pt>
                <c:pt idx="78">
                  <c:v>12.480000000000008</c:v>
                </c:pt>
                <c:pt idx="79">
                  <c:v>12.640000000000008</c:v>
                </c:pt>
                <c:pt idx="80">
                  <c:v>12.800000000000008</c:v>
                </c:pt>
                <c:pt idx="81">
                  <c:v>12.960000000000008</c:v>
                </c:pt>
                <c:pt idx="82">
                  <c:v>13.120000000000008</c:v>
                </c:pt>
                <c:pt idx="83">
                  <c:v>13.280000000000008</c:v>
                </c:pt>
                <c:pt idx="84">
                  <c:v>13.440000000000008</c:v>
                </c:pt>
                <c:pt idx="85">
                  <c:v>13.600000000000009</c:v>
                </c:pt>
                <c:pt idx="86">
                  <c:v>13.760000000000009</c:v>
                </c:pt>
                <c:pt idx="87">
                  <c:v>13.920000000000009</c:v>
                </c:pt>
                <c:pt idx="88">
                  <c:v>14.080000000000009</c:v>
                </c:pt>
                <c:pt idx="89">
                  <c:v>14.240000000000009</c:v>
                </c:pt>
                <c:pt idx="90">
                  <c:v>14.400000000000009</c:v>
                </c:pt>
                <c:pt idx="91">
                  <c:v>14.560000000000009</c:v>
                </c:pt>
                <c:pt idx="92">
                  <c:v>14.72000000000001</c:v>
                </c:pt>
                <c:pt idx="93">
                  <c:v>14.88000000000001</c:v>
                </c:pt>
                <c:pt idx="94">
                  <c:v>15.04000000000001</c:v>
                </c:pt>
                <c:pt idx="95">
                  <c:v>15.20000000000001</c:v>
                </c:pt>
                <c:pt idx="96">
                  <c:v>15.36000000000001</c:v>
                </c:pt>
                <c:pt idx="97">
                  <c:v>15.52000000000001</c:v>
                </c:pt>
                <c:pt idx="98">
                  <c:v>15.68000000000001</c:v>
                </c:pt>
                <c:pt idx="99">
                  <c:v>15.840000000000011</c:v>
                </c:pt>
              </c:numCache>
            </c:numRef>
          </c:xVal>
          <c:yVal>
            <c:numRef>
              <c:f>'12628 CAB52 LogLinear'!$C$20:$C$119</c:f>
              <c:numCache>
                <c:formatCode>0.000</c:formatCode>
                <c:ptCount val="100"/>
                <c:pt idx="0">
                  <c:v>7.0073333333466223</c:v>
                </c:pt>
                <c:pt idx="1">
                  <c:v>6.9809946666858158</c:v>
                </c:pt>
                <c:pt idx="2">
                  <c:v>6.9546560000250093</c:v>
                </c:pt>
                <c:pt idx="3">
                  <c:v>6.9283173333642036</c:v>
                </c:pt>
                <c:pt idx="4">
                  <c:v>6.9019786667033971</c:v>
                </c:pt>
                <c:pt idx="5">
                  <c:v>6.8756400000425906</c:v>
                </c:pt>
                <c:pt idx="6">
                  <c:v>6.849301333381784</c:v>
                </c:pt>
                <c:pt idx="7">
                  <c:v>6.8229626667209775</c:v>
                </c:pt>
                <c:pt idx="8">
                  <c:v>6.796624000060171</c:v>
                </c:pt>
                <c:pt idx="9">
                  <c:v>6.7702853333993653</c:v>
                </c:pt>
                <c:pt idx="10">
                  <c:v>6.7439466667385588</c:v>
                </c:pt>
                <c:pt idx="11">
                  <c:v>6.7176080000777523</c:v>
                </c:pt>
                <c:pt idx="12">
                  <c:v>6.6912693334169457</c:v>
                </c:pt>
                <c:pt idx="13">
                  <c:v>6.6649306667561392</c:v>
                </c:pt>
                <c:pt idx="14">
                  <c:v>6.6385920000953327</c:v>
                </c:pt>
                <c:pt idx="15">
                  <c:v>6.612253333434527</c:v>
                </c:pt>
                <c:pt idx="16">
                  <c:v>6.5859146667737205</c:v>
                </c:pt>
                <c:pt idx="17">
                  <c:v>6.559576000112914</c:v>
                </c:pt>
                <c:pt idx="18">
                  <c:v>6.5332373334521074</c:v>
                </c:pt>
                <c:pt idx="19">
                  <c:v>6.5068986667913009</c:v>
                </c:pt>
                <c:pt idx="20">
                  <c:v>6.4805600001304944</c:v>
                </c:pt>
                <c:pt idx="21">
                  <c:v>6.4542213334696878</c:v>
                </c:pt>
                <c:pt idx="22">
                  <c:v>6.4278826668088822</c:v>
                </c:pt>
                <c:pt idx="23">
                  <c:v>6.4015440001480757</c:v>
                </c:pt>
                <c:pt idx="24">
                  <c:v>6.3752053334872691</c:v>
                </c:pt>
                <c:pt idx="25">
                  <c:v>6.3488666668264626</c:v>
                </c:pt>
                <c:pt idx="26">
                  <c:v>6.3225280001656561</c:v>
                </c:pt>
                <c:pt idx="27">
                  <c:v>6.2961893335048496</c:v>
                </c:pt>
                <c:pt idx="28">
                  <c:v>6.269850666844043</c:v>
                </c:pt>
                <c:pt idx="29">
                  <c:v>6.2435120001832374</c:v>
                </c:pt>
                <c:pt idx="30">
                  <c:v>6.2171733335224308</c:v>
                </c:pt>
                <c:pt idx="31">
                  <c:v>6.1908346668616243</c:v>
                </c:pt>
                <c:pt idx="32">
                  <c:v>6.1644960002008178</c:v>
                </c:pt>
                <c:pt idx="33">
                  <c:v>6.1381573335400113</c:v>
                </c:pt>
                <c:pt idx="34">
                  <c:v>6.1118186668792047</c:v>
                </c:pt>
                <c:pt idx="35">
                  <c:v>6.0854800002183982</c:v>
                </c:pt>
                <c:pt idx="36">
                  <c:v>6.0591413335575925</c:v>
                </c:pt>
                <c:pt idx="37">
                  <c:v>6.032802666896786</c:v>
                </c:pt>
                <c:pt idx="38">
                  <c:v>6.0064640002359795</c:v>
                </c:pt>
                <c:pt idx="39">
                  <c:v>5.980125333575173</c:v>
                </c:pt>
                <c:pt idx="40">
                  <c:v>5.9537866669143664</c:v>
                </c:pt>
                <c:pt idx="41">
                  <c:v>5.9274480002535599</c:v>
                </c:pt>
                <c:pt idx="42">
                  <c:v>5.9011093335927534</c:v>
                </c:pt>
                <c:pt idx="43">
                  <c:v>5.8747706669319477</c:v>
                </c:pt>
                <c:pt idx="44">
                  <c:v>5.8484320002711403</c:v>
                </c:pt>
                <c:pt idx="45">
                  <c:v>5.8220933336103347</c:v>
                </c:pt>
                <c:pt idx="46">
                  <c:v>5.7957546669495281</c:v>
                </c:pt>
                <c:pt idx="47">
                  <c:v>5.7694160002887216</c:v>
                </c:pt>
                <c:pt idx="48">
                  <c:v>5.7430773336279151</c:v>
                </c:pt>
                <c:pt idx="49">
                  <c:v>5.7167386669671085</c:v>
                </c:pt>
                <c:pt idx="50">
                  <c:v>5.6904000003063029</c:v>
                </c:pt>
                <c:pt idx="51">
                  <c:v>5.6640613336454964</c:v>
                </c:pt>
                <c:pt idx="52">
                  <c:v>5.6377226669846898</c:v>
                </c:pt>
                <c:pt idx="53">
                  <c:v>5.6113840003238833</c:v>
                </c:pt>
                <c:pt idx="54">
                  <c:v>5.5850453336630768</c:v>
                </c:pt>
                <c:pt idx="55">
                  <c:v>5.5587066670022711</c:v>
                </c:pt>
                <c:pt idx="56">
                  <c:v>5.5323680003414637</c:v>
                </c:pt>
                <c:pt idx="57">
                  <c:v>5.5060293336806581</c:v>
                </c:pt>
                <c:pt idx="58">
                  <c:v>5.4796906670198515</c:v>
                </c:pt>
                <c:pt idx="59">
                  <c:v>5.453352000359045</c:v>
                </c:pt>
                <c:pt idx="60">
                  <c:v>5.4270133336982385</c:v>
                </c:pt>
                <c:pt idx="61">
                  <c:v>5.4006746670374319</c:v>
                </c:pt>
                <c:pt idx="62">
                  <c:v>5.3743360003766263</c:v>
                </c:pt>
                <c:pt idx="63">
                  <c:v>5.3479973337158189</c:v>
                </c:pt>
                <c:pt idx="64">
                  <c:v>5.3216586670550132</c:v>
                </c:pt>
                <c:pt idx="65">
                  <c:v>5.2953200003942067</c:v>
                </c:pt>
                <c:pt idx="66">
                  <c:v>5.2689813337334002</c:v>
                </c:pt>
                <c:pt idx="67">
                  <c:v>5.2426426670725936</c:v>
                </c:pt>
                <c:pt idx="68">
                  <c:v>5.2163040004117871</c:v>
                </c:pt>
                <c:pt idx="69">
                  <c:v>5.1899653337509815</c:v>
                </c:pt>
                <c:pt idx="70">
                  <c:v>5.163626667090174</c:v>
                </c:pt>
                <c:pt idx="71">
                  <c:v>5.1372880004293684</c:v>
                </c:pt>
                <c:pt idx="72">
                  <c:v>5.1109493337685619</c:v>
                </c:pt>
                <c:pt idx="73">
                  <c:v>5.0846106671077553</c:v>
                </c:pt>
                <c:pt idx="74">
                  <c:v>5.0582720004469488</c:v>
                </c:pt>
                <c:pt idx="75">
                  <c:v>5.0319333337861423</c:v>
                </c:pt>
                <c:pt idx="76">
                  <c:v>5.0055946671253366</c:v>
                </c:pt>
                <c:pt idx="77">
                  <c:v>4.9792560004645292</c:v>
                </c:pt>
                <c:pt idx="78">
                  <c:v>4.9529173338037236</c:v>
                </c:pt>
                <c:pt idx="79">
                  <c:v>4.926578667142917</c:v>
                </c:pt>
                <c:pt idx="80">
                  <c:v>4.9002400004821105</c:v>
                </c:pt>
                <c:pt idx="81">
                  <c:v>4.873901333821304</c:v>
                </c:pt>
                <c:pt idx="82">
                  <c:v>4.8475626671604974</c:v>
                </c:pt>
                <c:pt idx="83">
                  <c:v>4.8212240004996918</c:v>
                </c:pt>
                <c:pt idx="84">
                  <c:v>4.7948853338388844</c:v>
                </c:pt>
                <c:pt idx="85">
                  <c:v>4.7685466671780787</c:v>
                </c:pt>
                <c:pt idx="86">
                  <c:v>4.7422080005172722</c:v>
                </c:pt>
                <c:pt idx="87">
                  <c:v>4.7158693338564657</c:v>
                </c:pt>
                <c:pt idx="88">
                  <c:v>4.6895306671956591</c:v>
                </c:pt>
                <c:pt idx="89">
                  <c:v>4.6631920005348526</c:v>
                </c:pt>
                <c:pt idx="90">
                  <c:v>4.636853333874047</c:v>
                </c:pt>
                <c:pt idx="91">
                  <c:v>4.6105146672132395</c:v>
                </c:pt>
                <c:pt idx="92">
                  <c:v>4.5841760005524339</c:v>
                </c:pt>
                <c:pt idx="93">
                  <c:v>4.5578373338916274</c:v>
                </c:pt>
                <c:pt idx="94">
                  <c:v>4.5314986672308208</c:v>
                </c:pt>
                <c:pt idx="95">
                  <c:v>4.5051600005700143</c:v>
                </c:pt>
                <c:pt idx="96">
                  <c:v>4.4788213339092078</c:v>
                </c:pt>
                <c:pt idx="97">
                  <c:v>4.4524826672484012</c:v>
                </c:pt>
                <c:pt idx="98">
                  <c:v>4.4261440005875947</c:v>
                </c:pt>
                <c:pt idx="99">
                  <c:v>4.3998053339267891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60760272"/>
        <c:axId val="360803096"/>
      </c:scatterChart>
      <c:valAx>
        <c:axId val="360760272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GB" b="0"/>
                  <a:t>Time (Minutes)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360803096"/>
        <c:crosses val="autoZero"/>
        <c:crossBetween val="midCat"/>
      </c:valAx>
      <c:valAx>
        <c:axId val="36080309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100" b="0"/>
                </a:pPr>
                <a:r>
                  <a:rPr lang="en-GB" sz="1100" b="0"/>
                  <a:t>Log CFU/ml-</a:t>
                </a:r>
                <a:r>
                  <a:rPr lang="en-GB" sz="1100" b="0" baseline="30000"/>
                  <a:t>-1</a:t>
                </a:r>
                <a:endParaRPr lang="en-GB" sz="1100" b="0"/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36076027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v>Measured</c:v>
          </c:tx>
          <c:spPr>
            <a:ln w="28575">
              <a:noFill/>
            </a:ln>
          </c:spPr>
          <c:marker>
            <c:symbol val="circle"/>
            <c:size val="7"/>
            <c:spPr>
              <a:noFill/>
            </c:spPr>
          </c:marker>
          <c:xVal>
            <c:numRef>
              <c:f>'12662 CAB52_Weibull'!$A$2:$A$16</c:f>
              <c:numCache>
                <c:formatCode>0.00</c:formatCode>
                <c:ptCount val="15"/>
                <c:pt idx="0">
                  <c:v>0</c:v>
                </c:pt>
                <c:pt idx="1">
                  <c:v>4</c:v>
                </c:pt>
                <c:pt idx="2">
                  <c:v>8</c:v>
                </c:pt>
                <c:pt idx="3">
                  <c:v>12</c:v>
                </c:pt>
                <c:pt idx="4">
                  <c:v>16</c:v>
                </c:pt>
                <c:pt idx="5">
                  <c:v>0</c:v>
                </c:pt>
                <c:pt idx="6">
                  <c:v>4</c:v>
                </c:pt>
                <c:pt idx="7">
                  <c:v>8</c:v>
                </c:pt>
                <c:pt idx="8">
                  <c:v>12</c:v>
                </c:pt>
                <c:pt idx="9">
                  <c:v>16</c:v>
                </c:pt>
                <c:pt idx="10">
                  <c:v>0</c:v>
                </c:pt>
                <c:pt idx="11">
                  <c:v>4</c:v>
                </c:pt>
                <c:pt idx="12">
                  <c:v>8</c:v>
                </c:pt>
                <c:pt idx="13">
                  <c:v>12</c:v>
                </c:pt>
                <c:pt idx="14">
                  <c:v>16</c:v>
                </c:pt>
              </c:numCache>
            </c:numRef>
          </c:xVal>
          <c:yVal>
            <c:numRef>
              <c:f>'12662 CAB52_Weibull'!$B$2:$B$16</c:f>
              <c:numCache>
                <c:formatCode>0.00</c:formatCode>
                <c:ptCount val="15"/>
                <c:pt idx="0">
                  <c:v>6.9029999999999996</c:v>
                </c:pt>
                <c:pt idx="1">
                  <c:v>6.6719999999999997</c:v>
                </c:pt>
                <c:pt idx="2">
                  <c:v>6.3220000000000001</c:v>
                </c:pt>
                <c:pt idx="3">
                  <c:v>6.0529999999999999</c:v>
                </c:pt>
                <c:pt idx="4">
                  <c:v>4.8630000000000004</c:v>
                </c:pt>
                <c:pt idx="5">
                  <c:v>6.8630000000000004</c:v>
                </c:pt>
                <c:pt idx="6">
                  <c:v>6.4770000000000003</c:v>
                </c:pt>
                <c:pt idx="7">
                  <c:v>6.3220000000000001</c:v>
                </c:pt>
                <c:pt idx="8">
                  <c:v>6.0410000000000004</c:v>
                </c:pt>
                <c:pt idx="9">
                  <c:v>5.1550000000000002</c:v>
                </c:pt>
                <c:pt idx="10">
                  <c:v>6.8449999999999998</c:v>
                </c:pt>
                <c:pt idx="11">
                  <c:v>6.7990000000000004</c:v>
                </c:pt>
                <c:pt idx="12">
                  <c:v>6.2720000000000002</c:v>
                </c:pt>
                <c:pt idx="13">
                  <c:v>6.09</c:v>
                </c:pt>
                <c:pt idx="14">
                  <c:v>4.7990000000000004</c:v>
                </c:pt>
              </c:numCache>
            </c:numRef>
          </c:yVal>
          <c:smooth val="0"/>
        </c:ser>
        <c:ser>
          <c:idx val="1"/>
          <c:order val="1"/>
          <c:tx>
            <c:v>Identified</c:v>
          </c:tx>
          <c:spPr>
            <a:ln w="12700">
              <a:solidFill>
                <a:schemeClr val="accent1"/>
              </a:solidFill>
            </a:ln>
          </c:spPr>
          <c:marker>
            <c:symbol val="none"/>
          </c:marker>
          <c:xVal>
            <c:numRef>
              <c:f>'12662 CAB52_Weibull'!$A$20:$A$119</c:f>
              <c:numCache>
                <c:formatCode>0.000</c:formatCode>
                <c:ptCount val="100"/>
                <c:pt idx="0">
                  <c:v>0</c:v>
                </c:pt>
                <c:pt idx="1">
                  <c:v>0.16</c:v>
                </c:pt>
                <c:pt idx="2">
                  <c:v>0.32</c:v>
                </c:pt>
                <c:pt idx="3">
                  <c:v>0.48</c:v>
                </c:pt>
                <c:pt idx="4">
                  <c:v>0.64</c:v>
                </c:pt>
                <c:pt idx="5">
                  <c:v>0.8</c:v>
                </c:pt>
                <c:pt idx="6">
                  <c:v>0.96000000000000008</c:v>
                </c:pt>
                <c:pt idx="7">
                  <c:v>1.1200000000000001</c:v>
                </c:pt>
                <c:pt idx="8">
                  <c:v>1.28</c:v>
                </c:pt>
                <c:pt idx="9">
                  <c:v>1.44</c:v>
                </c:pt>
                <c:pt idx="10">
                  <c:v>1.5999999999999999</c:v>
                </c:pt>
                <c:pt idx="11">
                  <c:v>1.7599999999999998</c:v>
                </c:pt>
                <c:pt idx="12">
                  <c:v>1.9199999999999997</c:v>
                </c:pt>
                <c:pt idx="13">
                  <c:v>2.0799999999999996</c:v>
                </c:pt>
                <c:pt idx="14">
                  <c:v>2.2399999999999998</c:v>
                </c:pt>
                <c:pt idx="15">
                  <c:v>2.4</c:v>
                </c:pt>
                <c:pt idx="16">
                  <c:v>2.56</c:v>
                </c:pt>
                <c:pt idx="17">
                  <c:v>2.72</c:v>
                </c:pt>
                <c:pt idx="18">
                  <c:v>2.8800000000000003</c:v>
                </c:pt>
                <c:pt idx="19">
                  <c:v>3.0400000000000005</c:v>
                </c:pt>
                <c:pt idx="20">
                  <c:v>3.2000000000000006</c:v>
                </c:pt>
                <c:pt idx="21">
                  <c:v>3.3600000000000008</c:v>
                </c:pt>
                <c:pt idx="22">
                  <c:v>3.5200000000000009</c:v>
                </c:pt>
                <c:pt idx="23">
                  <c:v>3.680000000000001</c:v>
                </c:pt>
                <c:pt idx="24">
                  <c:v>3.8400000000000012</c:v>
                </c:pt>
                <c:pt idx="25">
                  <c:v>4.0000000000000009</c:v>
                </c:pt>
                <c:pt idx="26">
                  <c:v>4.160000000000001</c:v>
                </c:pt>
                <c:pt idx="27">
                  <c:v>4.3200000000000012</c:v>
                </c:pt>
                <c:pt idx="28">
                  <c:v>4.4800000000000013</c:v>
                </c:pt>
                <c:pt idx="29">
                  <c:v>4.6400000000000015</c:v>
                </c:pt>
                <c:pt idx="30">
                  <c:v>4.8000000000000016</c:v>
                </c:pt>
                <c:pt idx="31">
                  <c:v>4.9600000000000017</c:v>
                </c:pt>
                <c:pt idx="32">
                  <c:v>5.1200000000000019</c:v>
                </c:pt>
                <c:pt idx="33">
                  <c:v>5.280000000000002</c:v>
                </c:pt>
                <c:pt idx="34">
                  <c:v>5.4400000000000022</c:v>
                </c:pt>
                <c:pt idx="35">
                  <c:v>5.6000000000000023</c:v>
                </c:pt>
                <c:pt idx="36">
                  <c:v>5.7600000000000025</c:v>
                </c:pt>
                <c:pt idx="37">
                  <c:v>5.9200000000000026</c:v>
                </c:pt>
                <c:pt idx="38">
                  <c:v>6.0800000000000027</c:v>
                </c:pt>
                <c:pt idx="39">
                  <c:v>6.2400000000000029</c:v>
                </c:pt>
                <c:pt idx="40">
                  <c:v>6.400000000000003</c:v>
                </c:pt>
                <c:pt idx="41">
                  <c:v>6.5600000000000032</c:v>
                </c:pt>
                <c:pt idx="42">
                  <c:v>6.7200000000000033</c:v>
                </c:pt>
                <c:pt idx="43">
                  <c:v>6.8800000000000034</c:v>
                </c:pt>
                <c:pt idx="44">
                  <c:v>7.0400000000000036</c:v>
                </c:pt>
                <c:pt idx="45">
                  <c:v>7.2000000000000037</c:v>
                </c:pt>
                <c:pt idx="46">
                  <c:v>7.3600000000000039</c:v>
                </c:pt>
                <c:pt idx="47">
                  <c:v>7.520000000000004</c:v>
                </c:pt>
                <c:pt idx="48">
                  <c:v>7.6800000000000042</c:v>
                </c:pt>
                <c:pt idx="49">
                  <c:v>7.8400000000000043</c:v>
                </c:pt>
                <c:pt idx="50">
                  <c:v>8.0000000000000036</c:v>
                </c:pt>
                <c:pt idx="51">
                  <c:v>8.1600000000000037</c:v>
                </c:pt>
                <c:pt idx="52">
                  <c:v>8.3200000000000038</c:v>
                </c:pt>
                <c:pt idx="53">
                  <c:v>8.480000000000004</c:v>
                </c:pt>
                <c:pt idx="54">
                  <c:v>8.6400000000000041</c:v>
                </c:pt>
                <c:pt idx="55">
                  <c:v>8.8000000000000043</c:v>
                </c:pt>
                <c:pt idx="56">
                  <c:v>8.9600000000000044</c:v>
                </c:pt>
                <c:pt idx="57">
                  <c:v>9.1200000000000045</c:v>
                </c:pt>
                <c:pt idx="58">
                  <c:v>9.2800000000000047</c:v>
                </c:pt>
                <c:pt idx="59">
                  <c:v>9.4400000000000048</c:v>
                </c:pt>
                <c:pt idx="60">
                  <c:v>9.600000000000005</c:v>
                </c:pt>
                <c:pt idx="61">
                  <c:v>9.7600000000000051</c:v>
                </c:pt>
                <c:pt idx="62">
                  <c:v>9.9200000000000053</c:v>
                </c:pt>
                <c:pt idx="63">
                  <c:v>10.080000000000005</c:v>
                </c:pt>
                <c:pt idx="64">
                  <c:v>10.240000000000006</c:v>
                </c:pt>
                <c:pt idx="65">
                  <c:v>10.400000000000006</c:v>
                </c:pt>
                <c:pt idx="66">
                  <c:v>10.560000000000006</c:v>
                </c:pt>
                <c:pt idx="67">
                  <c:v>10.720000000000006</c:v>
                </c:pt>
                <c:pt idx="68">
                  <c:v>10.880000000000006</c:v>
                </c:pt>
                <c:pt idx="69">
                  <c:v>11.040000000000006</c:v>
                </c:pt>
                <c:pt idx="70">
                  <c:v>11.200000000000006</c:v>
                </c:pt>
                <c:pt idx="71">
                  <c:v>11.360000000000007</c:v>
                </c:pt>
                <c:pt idx="72">
                  <c:v>11.520000000000007</c:v>
                </c:pt>
                <c:pt idx="73">
                  <c:v>11.680000000000007</c:v>
                </c:pt>
                <c:pt idx="74">
                  <c:v>11.840000000000007</c:v>
                </c:pt>
                <c:pt idx="75">
                  <c:v>12.000000000000007</c:v>
                </c:pt>
                <c:pt idx="76">
                  <c:v>12.160000000000007</c:v>
                </c:pt>
                <c:pt idx="77">
                  <c:v>12.320000000000007</c:v>
                </c:pt>
                <c:pt idx="78">
                  <c:v>12.480000000000008</c:v>
                </c:pt>
                <c:pt idx="79">
                  <c:v>12.640000000000008</c:v>
                </c:pt>
                <c:pt idx="80">
                  <c:v>12.800000000000008</c:v>
                </c:pt>
                <c:pt idx="81">
                  <c:v>12.960000000000008</c:v>
                </c:pt>
                <c:pt idx="82">
                  <c:v>13.120000000000008</c:v>
                </c:pt>
                <c:pt idx="83">
                  <c:v>13.280000000000008</c:v>
                </c:pt>
                <c:pt idx="84">
                  <c:v>13.440000000000008</c:v>
                </c:pt>
                <c:pt idx="85">
                  <c:v>13.600000000000009</c:v>
                </c:pt>
                <c:pt idx="86">
                  <c:v>13.760000000000009</c:v>
                </c:pt>
                <c:pt idx="87">
                  <c:v>13.920000000000009</c:v>
                </c:pt>
                <c:pt idx="88">
                  <c:v>14.080000000000009</c:v>
                </c:pt>
                <c:pt idx="89">
                  <c:v>14.240000000000009</c:v>
                </c:pt>
                <c:pt idx="90">
                  <c:v>14.400000000000009</c:v>
                </c:pt>
                <c:pt idx="91">
                  <c:v>14.560000000000009</c:v>
                </c:pt>
                <c:pt idx="92">
                  <c:v>14.72000000000001</c:v>
                </c:pt>
                <c:pt idx="93">
                  <c:v>14.88000000000001</c:v>
                </c:pt>
                <c:pt idx="94">
                  <c:v>15.04000000000001</c:v>
                </c:pt>
                <c:pt idx="95">
                  <c:v>15.20000000000001</c:v>
                </c:pt>
                <c:pt idx="96">
                  <c:v>15.36000000000001</c:v>
                </c:pt>
                <c:pt idx="97">
                  <c:v>15.52000000000001</c:v>
                </c:pt>
                <c:pt idx="98">
                  <c:v>15.68000000000001</c:v>
                </c:pt>
                <c:pt idx="99">
                  <c:v>15.840000000000011</c:v>
                </c:pt>
              </c:numCache>
            </c:numRef>
          </c:xVal>
          <c:yVal>
            <c:numRef>
              <c:f>'12662 CAB52_Weibull'!$C$20:$C$119</c:f>
              <c:numCache>
                <c:formatCode>0.000</c:formatCode>
                <c:ptCount val="100"/>
                <c:pt idx="0">
                  <c:v>6.7601951445187645</c:v>
                </c:pt>
                <c:pt idx="1">
                  <c:v>6.7601823340092233</c:v>
                </c:pt>
                <c:pt idx="2">
                  <c:v>6.7601190139360243</c:v>
                </c:pt>
                <c:pt idx="3">
                  <c:v>6.7599792130749821</c:v>
                </c:pt>
                <c:pt idx="4">
                  <c:v>6.7597427139882189</c:v>
                </c:pt>
                <c:pt idx="5">
                  <c:v>6.7593921327405537</c:v>
                </c:pt>
                <c:pt idx="6">
                  <c:v>6.7589119023031401</c:v>
                </c:pt>
                <c:pt idx="7">
                  <c:v>6.7582877577742027</c:v>
                </c:pt>
                <c:pt idx="8">
                  <c:v>6.7575064302386094</c:v>
                </c:pt>
                <c:pt idx="9">
                  <c:v>6.7565554463269244</c:v>
                </c:pt>
                <c:pt idx="10">
                  <c:v>6.7554229881556545</c:v>
                </c:pt>
                <c:pt idx="11">
                  <c:v>6.7540977907202331</c:v>
                </c:pt>
                <c:pt idx="12">
                  <c:v>6.752569063966936</c:v>
                </c:pt>
                <c:pt idx="13">
                  <c:v>6.7508264319006095</c:v>
                </c:pt>
                <c:pt idx="14">
                  <c:v>6.7488598838949976</c:v>
                </c:pt>
                <c:pt idx="15">
                  <c:v>6.7466597350111037</c:v>
                </c:pt>
                <c:pt idx="16">
                  <c:v>6.7442165931341034</c:v>
                </c:pt>
                <c:pt idx="17">
                  <c:v>6.7415213313820646</c:v>
                </c:pt>
                <c:pt idx="18">
                  <c:v>6.738565064665277</c:v>
                </c:pt>
                <c:pt idx="19">
                  <c:v>6.7353391295653058</c:v>
                </c:pt>
                <c:pt idx="20">
                  <c:v>6.7318350669060587</c:v>
                </c:pt>
                <c:pt idx="21">
                  <c:v>6.7280446065345583</c:v>
                </c:pt>
                <c:pt idx="22">
                  <c:v>6.7239596539352631</c:v>
                </c:pt>
                <c:pt idx="23">
                  <c:v>6.7195722783806451</c:v>
                </c:pt>
                <c:pt idx="24">
                  <c:v>6.7148747023801851</c:v>
                </c:pt>
                <c:pt idx="25">
                  <c:v>6.7098592922355111</c:v>
                </c:pt>
                <c:pt idx="26">
                  <c:v>6.7045185495446544</c:v>
                </c:pt>
                <c:pt idx="27">
                  <c:v>6.6988451035260699</c:v>
                </c:pt>
                <c:pt idx="28">
                  <c:v>6.6928317040549743</c:v>
                </c:pt>
                <c:pt idx="29">
                  <c:v>6.6864712153220838</c:v>
                </c:pt>
                <c:pt idx="30">
                  <c:v>6.6797566100389698</c:v>
                </c:pt>
                <c:pt idx="31">
                  <c:v>6.6726809641257825</c:v>
                </c:pt>
                <c:pt idx="32">
                  <c:v>6.6652374518265134</c:v>
                </c:pt>
                <c:pt idx="33">
                  <c:v>6.6574193412047604</c:v>
                </c:pt>
                <c:pt idx="34">
                  <c:v>6.6492199899794429</c:v>
                </c:pt>
                <c:pt idx="35">
                  <c:v>6.6406328416653349</c:v>
                </c:pt>
                <c:pt idx="36">
                  <c:v>6.6316514219878187</c:v>
                </c:pt>
                <c:pt idx="37">
                  <c:v>6.6222693355451465</c:v>
                </c:pt>
                <c:pt idx="38">
                  <c:v>6.612480262694727</c:v>
                </c:pt>
                <c:pt idx="39">
                  <c:v>6.6022779566427987</c:v>
                </c:pt>
                <c:pt idx="40">
                  <c:v>6.5916562407192085</c:v>
                </c:pt>
                <c:pt idx="41">
                  <c:v>6.5806090058210982</c:v>
                </c:pt>
                <c:pt idx="42">
                  <c:v>6.5691302080110932</c:v>
                </c:pt>
                <c:pt idx="43">
                  <c:v>6.5572138662571149</c:v>
                </c:pt>
                <c:pt idx="44">
                  <c:v>6.5448540603023186</c:v>
                </c:pt>
                <c:pt idx="45">
                  <c:v>6.5320449286548117</c:v>
                </c:pt>
                <c:pt idx="46">
                  <c:v>6.5187806666878725</c:v>
                </c:pt>
                <c:pt idx="47">
                  <c:v>6.5050555248422635</c:v>
                </c:pt>
                <c:pt idx="48">
                  <c:v>6.4908638069230786</c:v>
                </c:pt>
                <c:pt idx="49">
                  <c:v>6.4761998684842448</c:v>
                </c:pt>
                <c:pt idx="50">
                  <c:v>6.461058115294442</c:v>
                </c:pt>
                <c:pt idx="51">
                  <c:v>6.445433001878766</c:v>
                </c:pt>
                <c:pt idx="52">
                  <c:v>6.4293190301309622</c:v>
                </c:pt>
                <c:pt idx="53">
                  <c:v>6.4127107479914995</c:v>
                </c:pt>
                <c:pt idx="54">
                  <c:v>6.3956027481871551</c:v>
                </c:pt>
                <c:pt idx="55">
                  <c:v>6.3779896670281602</c:v>
                </c:pt>
                <c:pt idx="56">
                  <c:v>6.35986618325924</c:v>
                </c:pt>
                <c:pt idx="57">
                  <c:v>6.3412270169612244</c:v>
                </c:pt>
                <c:pt idx="58">
                  <c:v>6.3220669285001287</c:v>
                </c:pt>
                <c:pt idx="59">
                  <c:v>6.3023807175208582</c:v>
                </c:pt>
                <c:pt idx="60">
                  <c:v>6.2821632219829144</c:v>
                </c:pt>
                <c:pt idx="61">
                  <c:v>6.2614093172356693</c:v>
                </c:pt>
                <c:pt idx="62">
                  <c:v>6.2401139151309426</c:v>
                </c:pt>
                <c:pt idx="63">
                  <c:v>6.2182719631708103</c:v>
                </c:pt>
                <c:pt idx="64">
                  <c:v>6.1958784436886774</c:v>
                </c:pt>
                <c:pt idx="65">
                  <c:v>6.1729283730618416</c:v>
                </c:pt>
                <c:pt idx="66">
                  <c:v>6.1494168009538335</c:v>
                </c:pt>
                <c:pt idx="67">
                  <c:v>6.1253388095849903</c:v>
                </c:pt>
                <c:pt idx="68">
                  <c:v>6.1006895130297885</c:v>
                </c:pt>
                <c:pt idx="69">
                  <c:v>6.0754640565395786</c:v>
                </c:pt>
                <c:pt idx="70">
                  <c:v>6.0496576158894335</c:v>
                </c:pt>
                <c:pt idx="71">
                  <c:v>6.0232653967479282</c:v>
                </c:pt>
                <c:pt idx="72">
                  <c:v>5.9962826340687183</c:v>
                </c:pt>
                <c:pt idx="73">
                  <c:v>5.9687045915028829</c:v>
                </c:pt>
                <c:pt idx="74">
                  <c:v>5.9405265608310254</c:v>
                </c:pt>
                <c:pt idx="75">
                  <c:v>5.9117438614142266</c:v>
                </c:pt>
                <c:pt idx="76">
                  <c:v>5.8823518396629648</c:v>
                </c:pt>
                <c:pt idx="77">
                  <c:v>5.8523458685231935</c:v>
                </c:pt>
                <c:pt idx="78">
                  <c:v>5.8217213469787961</c:v>
                </c:pt>
                <c:pt idx="79">
                  <c:v>5.790473699569695</c:v>
                </c:pt>
                <c:pt idx="80">
                  <c:v>5.7585983759249268</c:v>
                </c:pt>
                <c:pt idx="81">
                  <c:v>5.7260908503100429</c:v>
                </c:pt>
                <c:pt idx="82">
                  <c:v>5.6929466211882058</c:v>
                </c:pt>
                <c:pt idx="83">
                  <c:v>5.6591612107944256</c:v>
                </c:pt>
                <c:pt idx="84">
                  <c:v>5.6247301647223651</c:v>
                </c:pt>
                <c:pt idx="85">
                  <c:v>5.5896490515232156</c:v>
                </c:pt>
                <c:pt idx="86">
                  <c:v>5.5539134623161415</c:v>
                </c:pt>
                <c:pt idx="87">
                  <c:v>5.5175190104098268</c:v>
                </c:pt>
                <c:pt idx="88">
                  <c:v>5.4804613309346877</c:v>
                </c:pt>
                <c:pt idx="89">
                  <c:v>5.4427360804853286</c:v>
                </c:pt>
                <c:pt idx="90">
                  <c:v>5.4043389367728416</c:v>
                </c:pt>
                <c:pt idx="91">
                  <c:v>5.3652655982865811</c:v>
                </c:pt>
                <c:pt idx="92">
                  <c:v>5.3255117839650321</c:v>
                </c:pt>
                <c:pt idx="93">
                  <c:v>5.2850732328754573</c:v>
                </c:pt>
                <c:pt idx="94">
                  <c:v>5.2439457039019759</c:v>
                </c:pt>
                <c:pt idx="95">
                  <c:v>5.2021249754417722</c:v>
                </c:pt>
                <c:pt idx="96">
                  <c:v>5.1596068451091357</c:v>
                </c:pt>
                <c:pt idx="97">
                  <c:v>5.1163871294470553</c:v>
                </c:pt>
                <c:pt idx="98">
                  <c:v>5.0724616636460906</c:v>
                </c:pt>
                <c:pt idx="99">
                  <c:v>5.0278263012702729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60949248"/>
        <c:axId val="360951680"/>
      </c:scatterChart>
      <c:valAx>
        <c:axId val="360949248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100" b="0"/>
                </a:pPr>
                <a:r>
                  <a:rPr lang="en-GB" sz="1100" b="0"/>
                  <a:t>Time (Minutes)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360951680"/>
        <c:crosses val="autoZero"/>
        <c:crossBetween val="midCat"/>
      </c:valAx>
      <c:valAx>
        <c:axId val="36095168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100" b="0"/>
                </a:pPr>
                <a:r>
                  <a:rPr lang="en-GB" sz="1100" b="0"/>
                  <a:t>Log CFU/ml</a:t>
                </a:r>
                <a:r>
                  <a:rPr lang="en-GB" sz="1100" b="0" baseline="30000"/>
                  <a:t>-1</a:t>
                </a:r>
                <a:endParaRPr lang="en-GB" sz="1100" b="0"/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36094924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v>Measured</c:v>
          </c:tx>
          <c:spPr>
            <a:ln w="28575">
              <a:noFill/>
            </a:ln>
          </c:spPr>
          <c:marker>
            <c:symbol val="circle"/>
            <c:size val="7"/>
            <c:spPr>
              <a:noFill/>
            </c:spPr>
          </c:marker>
          <c:xVal>
            <c:numRef>
              <c:f>'13136 CAB52_Log_Linear'!$A$2:$A$13</c:f>
              <c:numCache>
                <c:formatCode>0.00</c:formatCode>
                <c:ptCount val="12"/>
                <c:pt idx="0">
                  <c:v>0</c:v>
                </c:pt>
                <c:pt idx="1">
                  <c:v>4</c:v>
                </c:pt>
                <c:pt idx="2">
                  <c:v>8</c:v>
                </c:pt>
                <c:pt idx="3">
                  <c:v>12</c:v>
                </c:pt>
                <c:pt idx="4">
                  <c:v>0</c:v>
                </c:pt>
                <c:pt idx="5">
                  <c:v>4</c:v>
                </c:pt>
                <c:pt idx="6">
                  <c:v>8</c:v>
                </c:pt>
                <c:pt idx="7">
                  <c:v>12</c:v>
                </c:pt>
                <c:pt idx="8">
                  <c:v>0</c:v>
                </c:pt>
                <c:pt idx="9">
                  <c:v>4</c:v>
                </c:pt>
                <c:pt idx="10">
                  <c:v>8</c:v>
                </c:pt>
                <c:pt idx="11">
                  <c:v>12</c:v>
                </c:pt>
              </c:numCache>
            </c:numRef>
          </c:xVal>
          <c:yVal>
            <c:numRef>
              <c:f>'13136 CAB52_Log_Linear'!$B$2:$B$13</c:f>
              <c:numCache>
                <c:formatCode>0.00</c:formatCode>
                <c:ptCount val="12"/>
                <c:pt idx="0">
                  <c:v>6.7560000000000002</c:v>
                </c:pt>
                <c:pt idx="1">
                  <c:v>6.5190000000000001</c:v>
                </c:pt>
                <c:pt idx="2">
                  <c:v>5.6020000000000003</c:v>
                </c:pt>
                <c:pt idx="3">
                  <c:v>4.9400000000000004</c:v>
                </c:pt>
                <c:pt idx="4">
                  <c:v>6.8860000000000001</c:v>
                </c:pt>
                <c:pt idx="5">
                  <c:v>6.9189999999999996</c:v>
                </c:pt>
                <c:pt idx="6">
                  <c:v>6.2720000000000002</c:v>
                </c:pt>
                <c:pt idx="7">
                  <c:v>5.9870000000000001</c:v>
                </c:pt>
                <c:pt idx="8">
                  <c:v>6.6989999999999998</c:v>
                </c:pt>
                <c:pt idx="9">
                  <c:v>5.968</c:v>
                </c:pt>
                <c:pt idx="10">
                  <c:v>5.6719999999999997</c:v>
                </c:pt>
                <c:pt idx="11">
                  <c:v>5.6989999999999998</c:v>
                </c:pt>
              </c:numCache>
            </c:numRef>
          </c:yVal>
          <c:smooth val="0"/>
        </c:ser>
        <c:ser>
          <c:idx val="1"/>
          <c:order val="1"/>
          <c:tx>
            <c:v>Identified</c:v>
          </c:tx>
          <c:spPr>
            <a:ln w="12700">
              <a:solidFill>
                <a:schemeClr val="accent1"/>
              </a:solidFill>
            </a:ln>
          </c:spPr>
          <c:marker>
            <c:symbol val="none"/>
          </c:marker>
          <c:xVal>
            <c:numRef>
              <c:f>'13136 CAB52_Log_Linear'!$A$17:$A$117</c:f>
              <c:numCache>
                <c:formatCode>0.000</c:formatCode>
                <c:ptCount val="101"/>
                <c:pt idx="0">
                  <c:v>0</c:v>
                </c:pt>
                <c:pt idx="1">
                  <c:v>0.12</c:v>
                </c:pt>
                <c:pt idx="2">
                  <c:v>0.24</c:v>
                </c:pt>
                <c:pt idx="3">
                  <c:v>0.36</c:v>
                </c:pt>
                <c:pt idx="4">
                  <c:v>0.48</c:v>
                </c:pt>
                <c:pt idx="5">
                  <c:v>0.6</c:v>
                </c:pt>
                <c:pt idx="6">
                  <c:v>0.72</c:v>
                </c:pt>
                <c:pt idx="7">
                  <c:v>0.84</c:v>
                </c:pt>
                <c:pt idx="8">
                  <c:v>0.96</c:v>
                </c:pt>
                <c:pt idx="9">
                  <c:v>1.08</c:v>
                </c:pt>
                <c:pt idx="10">
                  <c:v>1.2000000000000002</c:v>
                </c:pt>
                <c:pt idx="11">
                  <c:v>1.3200000000000003</c:v>
                </c:pt>
                <c:pt idx="12">
                  <c:v>1.4400000000000004</c:v>
                </c:pt>
                <c:pt idx="13">
                  <c:v>1.5600000000000005</c:v>
                </c:pt>
                <c:pt idx="14">
                  <c:v>1.6800000000000006</c:v>
                </c:pt>
                <c:pt idx="15">
                  <c:v>1.8000000000000007</c:v>
                </c:pt>
                <c:pt idx="16">
                  <c:v>1.9200000000000008</c:v>
                </c:pt>
                <c:pt idx="17">
                  <c:v>2.0400000000000009</c:v>
                </c:pt>
                <c:pt idx="18">
                  <c:v>2.160000000000001</c:v>
                </c:pt>
                <c:pt idx="19">
                  <c:v>2.2800000000000011</c:v>
                </c:pt>
                <c:pt idx="20">
                  <c:v>2.4000000000000012</c:v>
                </c:pt>
                <c:pt idx="21">
                  <c:v>2.5200000000000014</c:v>
                </c:pt>
                <c:pt idx="22">
                  <c:v>2.6400000000000015</c:v>
                </c:pt>
                <c:pt idx="23">
                  <c:v>2.7600000000000016</c:v>
                </c:pt>
                <c:pt idx="24">
                  <c:v>2.8800000000000017</c:v>
                </c:pt>
                <c:pt idx="25">
                  <c:v>3.0000000000000018</c:v>
                </c:pt>
                <c:pt idx="26">
                  <c:v>3.1200000000000019</c:v>
                </c:pt>
                <c:pt idx="27">
                  <c:v>3.240000000000002</c:v>
                </c:pt>
                <c:pt idx="28">
                  <c:v>3.3600000000000021</c:v>
                </c:pt>
                <c:pt idx="29">
                  <c:v>3.4800000000000022</c:v>
                </c:pt>
                <c:pt idx="30">
                  <c:v>3.6000000000000023</c:v>
                </c:pt>
                <c:pt idx="31">
                  <c:v>3.7200000000000024</c:v>
                </c:pt>
                <c:pt idx="32">
                  <c:v>3.8400000000000025</c:v>
                </c:pt>
                <c:pt idx="33">
                  <c:v>3.9600000000000026</c:v>
                </c:pt>
                <c:pt idx="34">
                  <c:v>4.0800000000000027</c:v>
                </c:pt>
                <c:pt idx="35">
                  <c:v>4.2000000000000028</c:v>
                </c:pt>
                <c:pt idx="36">
                  <c:v>4.3200000000000029</c:v>
                </c:pt>
                <c:pt idx="37">
                  <c:v>4.4400000000000031</c:v>
                </c:pt>
                <c:pt idx="38">
                  <c:v>4.5600000000000032</c:v>
                </c:pt>
                <c:pt idx="39">
                  <c:v>4.6800000000000033</c:v>
                </c:pt>
                <c:pt idx="40">
                  <c:v>4.8000000000000034</c:v>
                </c:pt>
                <c:pt idx="41">
                  <c:v>4.9200000000000035</c:v>
                </c:pt>
                <c:pt idx="42">
                  <c:v>5.0400000000000036</c:v>
                </c:pt>
                <c:pt idx="43">
                  <c:v>5.1600000000000037</c:v>
                </c:pt>
                <c:pt idx="44">
                  <c:v>5.2800000000000038</c:v>
                </c:pt>
                <c:pt idx="45">
                  <c:v>5.4000000000000039</c:v>
                </c:pt>
                <c:pt idx="46">
                  <c:v>5.520000000000004</c:v>
                </c:pt>
                <c:pt idx="47">
                  <c:v>5.6400000000000041</c:v>
                </c:pt>
                <c:pt idx="48">
                  <c:v>5.7600000000000042</c:v>
                </c:pt>
                <c:pt idx="49">
                  <c:v>5.8800000000000043</c:v>
                </c:pt>
                <c:pt idx="50">
                  <c:v>6.0000000000000044</c:v>
                </c:pt>
                <c:pt idx="51">
                  <c:v>6.1200000000000045</c:v>
                </c:pt>
                <c:pt idx="52">
                  <c:v>6.2400000000000047</c:v>
                </c:pt>
                <c:pt idx="53">
                  <c:v>6.3600000000000048</c:v>
                </c:pt>
                <c:pt idx="54">
                  <c:v>6.4800000000000049</c:v>
                </c:pt>
                <c:pt idx="55">
                  <c:v>6.600000000000005</c:v>
                </c:pt>
                <c:pt idx="56">
                  <c:v>6.7200000000000051</c:v>
                </c:pt>
                <c:pt idx="57">
                  <c:v>6.8400000000000052</c:v>
                </c:pt>
                <c:pt idx="58">
                  <c:v>6.9600000000000053</c:v>
                </c:pt>
                <c:pt idx="59">
                  <c:v>7.0800000000000054</c:v>
                </c:pt>
                <c:pt idx="60">
                  <c:v>7.2000000000000055</c:v>
                </c:pt>
                <c:pt idx="61">
                  <c:v>7.3200000000000056</c:v>
                </c:pt>
                <c:pt idx="62">
                  <c:v>7.4400000000000057</c:v>
                </c:pt>
                <c:pt idx="63">
                  <c:v>7.5600000000000058</c:v>
                </c:pt>
                <c:pt idx="64">
                  <c:v>7.6800000000000059</c:v>
                </c:pt>
                <c:pt idx="65">
                  <c:v>7.800000000000006</c:v>
                </c:pt>
                <c:pt idx="66">
                  <c:v>7.9200000000000061</c:v>
                </c:pt>
                <c:pt idx="67">
                  <c:v>8.0400000000000063</c:v>
                </c:pt>
                <c:pt idx="68">
                  <c:v>8.1600000000000055</c:v>
                </c:pt>
                <c:pt idx="69">
                  <c:v>8.2800000000000047</c:v>
                </c:pt>
                <c:pt idx="70">
                  <c:v>8.4000000000000039</c:v>
                </c:pt>
                <c:pt idx="71">
                  <c:v>8.5200000000000031</c:v>
                </c:pt>
                <c:pt idx="72">
                  <c:v>8.6400000000000023</c:v>
                </c:pt>
                <c:pt idx="73">
                  <c:v>8.7600000000000016</c:v>
                </c:pt>
                <c:pt idx="74">
                  <c:v>8.8800000000000008</c:v>
                </c:pt>
                <c:pt idx="75">
                  <c:v>9</c:v>
                </c:pt>
                <c:pt idx="76">
                  <c:v>9.1199999999999992</c:v>
                </c:pt>
                <c:pt idx="77">
                  <c:v>9.2399999999999984</c:v>
                </c:pt>
                <c:pt idx="78">
                  <c:v>9.3599999999999977</c:v>
                </c:pt>
                <c:pt idx="79">
                  <c:v>9.4799999999999969</c:v>
                </c:pt>
                <c:pt idx="80">
                  <c:v>9.5999999999999961</c:v>
                </c:pt>
                <c:pt idx="81">
                  <c:v>9.7199999999999953</c:v>
                </c:pt>
                <c:pt idx="82">
                  <c:v>9.8399999999999945</c:v>
                </c:pt>
                <c:pt idx="83">
                  <c:v>9.9599999999999937</c:v>
                </c:pt>
                <c:pt idx="84">
                  <c:v>10.079999999999993</c:v>
                </c:pt>
                <c:pt idx="85">
                  <c:v>10.199999999999992</c:v>
                </c:pt>
                <c:pt idx="86">
                  <c:v>10.319999999999991</c:v>
                </c:pt>
                <c:pt idx="87">
                  <c:v>10.439999999999991</c:v>
                </c:pt>
                <c:pt idx="88">
                  <c:v>10.55999999999999</c:v>
                </c:pt>
                <c:pt idx="89">
                  <c:v>10.679999999999989</c:v>
                </c:pt>
                <c:pt idx="90">
                  <c:v>10.799999999999988</c:v>
                </c:pt>
                <c:pt idx="91">
                  <c:v>10.919999999999987</c:v>
                </c:pt>
                <c:pt idx="92">
                  <c:v>11.039999999999987</c:v>
                </c:pt>
                <c:pt idx="93">
                  <c:v>11.159999999999986</c:v>
                </c:pt>
                <c:pt idx="94">
                  <c:v>11.279999999999985</c:v>
                </c:pt>
                <c:pt idx="95">
                  <c:v>11.399999999999984</c:v>
                </c:pt>
                <c:pt idx="96">
                  <c:v>11.519999999999984</c:v>
                </c:pt>
                <c:pt idx="97">
                  <c:v>11.639999999999983</c:v>
                </c:pt>
                <c:pt idx="98">
                  <c:v>11.759999999999982</c:v>
                </c:pt>
                <c:pt idx="99">
                  <c:v>11.879999999999981</c:v>
                </c:pt>
                <c:pt idx="100">
                  <c:v>11.99999999999998</c:v>
                </c:pt>
              </c:numCache>
            </c:numRef>
          </c:xVal>
          <c:yVal>
            <c:numRef>
              <c:f>'13136 CAB52_Log_Linear'!$C$17:$C$117</c:f>
              <c:numCache>
                <c:formatCode>0.000</c:formatCode>
                <c:ptCount val="101"/>
                <c:pt idx="0">
                  <c:v>6.8101666648369159</c:v>
                </c:pt>
                <c:pt idx="1">
                  <c:v>6.7971616648455928</c:v>
                </c:pt>
                <c:pt idx="2">
                  <c:v>6.7841566648542697</c:v>
                </c:pt>
                <c:pt idx="3">
                  <c:v>6.7711516648629475</c:v>
                </c:pt>
                <c:pt idx="4">
                  <c:v>6.7581466648716244</c:v>
                </c:pt>
                <c:pt idx="5">
                  <c:v>6.7451416648803013</c:v>
                </c:pt>
                <c:pt idx="6">
                  <c:v>6.7321366648889782</c:v>
                </c:pt>
                <c:pt idx="7">
                  <c:v>6.719131664897656</c:v>
                </c:pt>
                <c:pt idx="8">
                  <c:v>6.7061266649063329</c:v>
                </c:pt>
                <c:pt idx="9">
                  <c:v>6.6931216649150098</c:v>
                </c:pt>
                <c:pt idx="10">
                  <c:v>6.6801166649236867</c:v>
                </c:pt>
                <c:pt idx="11">
                  <c:v>6.6671116649323645</c:v>
                </c:pt>
                <c:pt idx="12">
                  <c:v>6.6541066649410414</c:v>
                </c:pt>
                <c:pt idx="13">
                  <c:v>6.6411016649497183</c:v>
                </c:pt>
                <c:pt idx="14">
                  <c:v>6.6280966649583952</c:v>
                </c:pt>
                <c:pt idx="15">
                  <c:v>6.615091664967073</c:v>
                </c:pt>
                <c:pt idx="16">
                  <c:v>6.6020866649757499</c:v>
                </c:pt>
                <c:pt idx="17">
                  <c:v>6.5890816649844268</c:v>
                </c:pt>
                <c:pt idx="18">
                  <c:v>6.5760766649931037</c:v>
                </c:pt>
                <c:pt idx="19">
                  <c:v>6.5630716650017806</c:v>
                </c:pt>
                <c:pt idx="20">
                  <c:v>6.5500666650104584</c:v>
                </c:pt>
                <c:pt idx="21">
                  <c:v>6.5370616650191353</c:v>
                </c:pt>
                <c:pt idx="22">
                  <c:v>6.5240566650278122</c:v>
                </c:pt>
                <c:pt idx="23">
                  <c:v>6.5110516650364891</c:v>
                </c:pt>
                <c:pt idx="24">
                  <c:v>6.4980466650451669</c:v>
                </c:pt>
                <c:pt idx="25">
                  <c:v>6.4850416650538438</c:v>
                </c:pt>
                <c:pt idx="26">
                  <c:v>6.4720366650625207</c:v>
                </c:pt>
                <c:pt idx="27">
                  <c:v>6.4590316650711976</c:v>
                </c:pt>
                <c:pt idx="28">
                  <c:v>6.4460266650798754</c:v>
                </c:pt>
                <c:pt idx="29">
                  <c:v>6.4330216650885523</c:v>
                </c:pt>
                <c:pt idx="30">
                  <c:v>6.4200166650972292</c:v>
                </c:pt>
                <c:pt idx="31">
                  <c:v>6.4070116651059061</c:v>
                </c:pt>
                <c:pt idx="32">
                  <c:v>6.394006665114583</c:v>
                </c:pt>
                <c:pt idx="33">
                  <c:v>6.3810016651232608</c:v>
                </c:pt>
                <c:pt idx="34">
                  <c:v>6.3679966651319377</c:v>
                </c:pt>
                <c:pt idx="35">
                  <c:v>6.3549916651406146</c:v>
                </c:pt>
                <c:pt idx="36">
                  <c:v>6.3419866651492915</c:v>
                </c:pt>
                <c:pt idx="37">
                  <c:v>6.3289816651579693</c:v>
                </c:pt>
                <c:pt idx="38">
                  <c:v>6.3159766651666462</c:v>
                </c:pt>
                <c:pt idx="39">
                  <c:v>6.3029716651753231</c:v>
                </c:pt>
                <c:pt idx="40">
                  <c:v>6.289966665184</c:v>
                </c:pt>
                <c:pt idx="41">
                  <c:v>6.2769616651926778</c:v>
                </c:pt>
                <c:pt idx="42">
                  <c:v>6.2639566652013547</c:v>
                </c:pt>
                <c:pt idx="43">
                  <c:v>6.2509516652100316</c:v>
                </c:pt>
                <c:pt idx="44">
                  <c:v>6.2379466652187086</c:v>
                </c:pt>
                <c:pt idx="45">
                  <c:v>6.2249416652273855</c:v>
                </c:pt>
                <c:pt idx="46">
                  <c:v>6.2119366652360632</c:v>
                </c:pt>
                <c:pt idx="47">
                  <c:v>6.1989316652447402</c:v>
                </c:pt>
                <c:pt idx="48">
                  <c:v>6.1859266652534171</c:v>
                </c:pt>
                <c:pt idx="49">
                  <c:v>6.172921665262094</c:v>
                </c:pt>
                <c:pt idx="50">
                  <c:v>6.1599166652707709</c:v>
                </c:pt>
                <c:pt idx="51">
                  <c:v>6.1469116652794487</c:v>
                </c:pt>
                <c:pt idx="52">
                  <c:v>6.1339066652881256</c:v>
                </c:pt>
                <c:pt idx="53">
                  <c:v>6.1209016652968025</c:v>
                </c:pt>
                <c:pt idx="54">
                  <c:v>6.1078966653054803</c:v>
                </c:pt>
                <c:pt idx="55">
                  <c:v>6.0948916653141572</c:v>
                </c:pt>
                <c:pt idx="56">
                  <c:v>6.0818866653228341</c:v>
                </c:pt>
                <c:pt idx="57">
                  <c:v>6.068881665331511</c:v>
                </c:pt>
                <c:pt idx="58">
                  <c:v>6.0558766653401879</c:v>
                </c:pt>
                <c:pt idx="59">
                  <c:v>6.0428716653488657</c:v>
                </c:pt>
                <c:pt idx="60">
                  <c:v>6.0298666653575426</c:v>
                </c:pt>
                <c:pt idx="61">
                  <c:v>6.0168616653662195</c:v>
                </c:pt>
                <c:pt idx="62">
                  <c:v>6.0038566653748964</c:v>
                </c:pt>
                <c:pt idx="63">
                  <c:v>5.9908516653835733</c:v>
                </c:pt>
                <c:pt idx="64">
                  <c:v>5.9778466653922511</c:v>
                </c:pt>
                <c:pt idx="65">
                  <c:v>5.964841665400928</c:v>
                </c:pt>
                <c:pt idx="66">
                  <c:v>5.9518366654096049</c:v>
                </c:pt>
                <c:pt idx="67">
                  <c:v>5.9388316654182818</c:v>
                </c:pt>
                <c:pt idx="68">
                  <c:v>5.9258266654269596</c:v>
                </c:pt>
                <c:pt idx="69">
                  <c:v>5.9128216654356365</c:v>
                </c:pt>
                <c:pt idx="70">
                  <c:v>5.8998166654443143</c:v>
                </c:pt>
                <c:pt idx="71">
                  <c:v>5.8868116654529912</c:v>
                </c:pt>
                <c:pt idx="72">
                  <c:v>5.8738066654616681</c:v>
                </c:pt>
                <c:pt idx="73">
                  <c:v>5.8608016654703459</c:v>
                </c:pt>
                <c:pt idx="74">
                  <c:v>5.8477966654790228</c:v>
                </c:pt>
                <c:pt idx="75">
                  <c:v>5.8347916654876997</c:v>
                </c:pt>
                <c:pt idx="76">
                  <c:v>5.8217866654963766</c:v>
                </c:pt>
                <c:pt idx="77">
                  <c:v>5.8087816655050544</c:v>
                </c:pt>
                <c:pt idx="78">
                  <c:v>5.7957766655137313</c:v>
                </c:pt>
                <c:pt idx="79">
                  <c:v>5.7827716655224091</c:v>
                </c:pt>
                <c:pt idx="80">
                  <c:v>5.769766665531086</c:v>
                </c:pt>
                <c:pt idx="81">
                  <c:v>5.7567616655397629</c:v>
                </c:pt>
                <c:pt idx="82">
                  <c:v>5.7437566655484407</c:v>
                </c:pt>
                <c:pt idx="83">
                  <c:v>5.7307516655571176</c:v>
                </c:pt>
                <c:pt idx="84">
                  <c:v>5.7177466655657945</c:v>
                </c:pt>
                <c:pt idx="85">
                  <c:v>5.7047416655744723</c:v>
                </c:pt>
                <c:pt idx="86">
                  <c:v>5.6917366655831492</c:v>
                </c:pt>
                <c:pt idx="87">
                  <c:v>5.6787316655918261</c:v>
                </c:pt>
                <c:pt idx="88">
                  <c:v>5.6657266656005039</c:v>
                </c:pt>
                <c:pt idx="89">
                  <c:v>5.6527216656091808</c:v>
                </c:pt>
                <c:pt idx="90">
                  <c:v>5.6397166656178577</c:v>
                </c:pt>
                <c:pt idx="91">
                  <c:v>5.6267116656265355</c:v>
                </c:pt>
                <c:pt idx="92">
                  <c:v>5.6137066656352124</c:v>
                </c:pt>
                <c:pt idx="93">
                  <c:v>5.6007016656438893</c:v>
                </c:pt>
                <c:pt idx="94">
                  <c:v>5.5876966656525671</c:v>
                </c:pt>
                <c:pt idx="95">
                  <c:v>5.574691665661244</c:v>
                </c:pt>
                <c:pt idx="96">
                  <c:v>5.5616866656699209</c:v>
                </c:pt>
                <c:pt idx="97">
                  <c:v>5.5486816656785987</c:v>
                </c:pt>
                <c:pt idx="98">
                  <c:v>5.5356766656872756</c:v>
                </c:pt>
                <c:pt idx="99">
                  <c:v>5.5226716656959525</c:v>
                </c:pt>
                <c:pt idx="100">
                  <c:v>5.5096666657046303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61034168"/>
        <c:axId val="361034552"/>
      </c:scatterChart>
      <c:valAx>
        <c:axId val="361034168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100" b="0"/>
                </a:pPr>
                <a:r>
                  <a:rPr lang="en-GB" sz="1100" b="0"/>
                  <a:t>Time (Minutes)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crossAx val="361034552"/>
        <c:crosses val="autoZero"/>
        <c:crossBetween val="midCat"/>
      </c:valAx>
      <c:valAx>
        <c:axId val="36103455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100" b="0"/>
                </a:pPr>
                <a:r>
                  <a:rPr lang="en-GB" sz="1100" b="0"/>
                  <a:t>Log</a:t>
                </a:r>
                <a:r>
                  <a:rPr lang="en-GB" sz="1100" b="0" baseline="0"/>
                  <a:t> CFU/ml</a:t>
                </a:r>
                <a:r>
                  <a:rPr lang="en-GB" sz="1100" b="0" baseline="30000"/>
                  <a:t>-1</a:t>
                </a:r>
                <a:endParaRPr lang="en-GB" sz="1100" b="0"/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36103416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v>Measured</c:v>
          </c:tx>
          <c:spPr>
            <a:ln w="28575">
              <a:noFill/>
            </a:ln>
          </c:spPr>
          <c:marker>
            <c:symbol val="circle"/>
            <c:size val="7"/>
            <c:spPr>
              <a:noFill/>
            </c:spPr>
          </c:marker>
          <c:xVal>
            <c:numRef>
              <c:f>'12628 CAB56_Coroller'!$A$2:$A$30</c:f>
              <c:numCache>
                <c:formatCode>0.00</c:formatCode>
                <c:ptCount val="2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4</c:v>
                </c:pt>
                <c:pt idx="4">
                  <c:v>6</c:v>
                </c:pt>
                <c:pt idx="5">
                  <c:v>10</c:v>
                </c:pt>
                <c:pt idx="6">
                  <c:v>0</c:v>
                </c:pt>
                <c:pt idx="7">
                  <c:v>2</c:v>
                </c:pt>
                <c:pt idx="8">
                  <c:v>4</c:v>
                </c:pt>
                <c:pt idx="9">
                  <c:v>6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4</c:v>
                </c:pt>
                <c:pt idx="14">
                  <c:v>6</c:v>
                </c:pt>
                <c:pt idx="15">
                  <c:v>10</c:v>
                </c:pt>
                <c:pt idx="16">
                  <c:v>0</c:v>
                </c:pt>
                <c:pt idx="17">
                  <c:v>2</c:v>
                </c:pt>
                <c:pt idx="18">
                  <c:v>4</c:v>
                </c:pt>
                <c:pt idx="19">
                  <c:v>6</c:v>
                </c:pt>
                <c:pt idx="20">
                  <c:v>0</c:v>
                </c:pt>
                <c:pt idx="21">
                  <c:v>1</c:v>
                </c:pt>
                <c:pt idx="22">
                  <c:v>2</c:v>
                </c:pt>
                <c:pt idx="23">
                  <c:v>4</c:v>
                </c:pt>
                <c:pt idx="24">
                  <c:v>6</c:v>
                </c:pt>
                <c:pt idx="25">
                  <c:v>10</c:v>
                </c:pt>
                <c:pt idx="26">
                  <c:v>0</c:v>
                </c:pt>
                <c:pt idx="27">
                  <c:v>2</c:v>
                </c:pt>
                <c:pt idx="28">
                  <c:v>4</c:v>
                </c:pt>
              </c:numCache>
            </c:numRef>
          </c:xVal>
          <c:yVal>
            <c:numRef>
              <c:f>'12628 CAB56_Coroller'!$B$2:$B$30</c:f>
              <c:numCache>
                <c:formatCode>0.00</c:formatCode>
                <c:ptCount val="29"/>
                <c:pt idx="0">
                  <c:v>6.9684829490000002</c:v>
                </c:pt>
                <c:pt idx="1">
                  <c:v>6.9030899870000004</c:v>
                </c:pt>
                <c:pt idx="2">
                  <c:v>6.4149733480000002</c:v>
                </c:pt>
                <c:pt idx="3">
                  <c:v>3.7558748560000002</c:v>
                </c:pt>
                <c:pt idx="4">
                  <c:v>3.4265112609999999</c:v>
                </c:pt>
                <c:pt idx="5">
                  <c:v>2.4771212550000001</c:v>
                </c:pt>
                <c:pt idx="6">
                  <c:v>7</c:v>
                </c:pt>
                <c:pt idx="7">
                  <c:v>6.3560258569999997</c:v>
                </c:pt>
                <c:pt idx="8">
                  <c:v>4.0413926849999999</c:v>
                </c:pt>
                <c:pt idx="9">
                  <c:v>2</c:v>
                </c:pt>
                <c:pt idx="10">
                  <c:v>6.9867717340000004</c:v>
                </c:pt>
                <c:pt idx="11">
                  <c:v>6.8864907249999998</c:v>
                </c:pt>
                <c:pt idx="12">
                  <c:v>6.3424226810000004</c:v>
                </c:pt>
                <c:pt idx="13">
                  <c:v>4.2121876040000004</c:v>
                </c:pt>
                <c:pt idx="14">
                  <c:v>3.322219295</c:v>
                </c:pt>
                <c:pt idx="15">
                  <c:v>2.8633228599999998</c:v>
                </c:pt>
                <c:pt idx="16">
                  <c:v>7.1238516409999999</c:v>
                </c:pt>
                <c:pt idx="17">
                  <c:v>6.2479732659999998</c:v>
                </c:pt>
                <c:pt idx="18">
                  <c:v>3.72427587</c:v>
                </c:pt>
                <c:pt idx="19">
                  <c:v>2</c:v>
                </c:pt>
                <c:pt idx="20">
                  <c:v>7.068185862</c:v>
                </c:pt>
                <c:pt idx="21">
                  <c:v>6.9190780920000003</c:v>
                </c:pt>
                <c:pt idx="22">
                  <c:v>6.2944662259999999</c:v>
                </c:pt>
                <c:pt idx="23">
                  <c:v>4.3673559209999997</c:v>
                </c:pt>
                <c:pt idx="24">
                  <c:v>2.8864907249999998</c:v>
                </c:pt>
                <c:pt idx="25">
                  <c:v>3.2380461029999998</c:v>
                </c:pt>
                <c:pt idx="26">
                  <c:v>7.0899051110000002</c:v>
                </c:pt>
                <c:pt idx="27">
                  <c:v>6.204119983</c:v>
                </c:pt>
                <c:pt idx="28">
                  <c:v>3.2304489209999998</c:v>
                </c:pt>
              </c:numCache>
            </c:numRef>
          </c:yVal>
          <c:smooth val="0"/>
        </c:ser>
        <c:ser>
          <c:idx val="1"/>
          <c:order val="1"/>
          <c:tx>
            <c:v>Identified</c:v>
          </c:tx>
          <c:spPr>
            <a:ln w="12700">
              <a:solidFill>
                <a:schemeClr val="accent1"/>
              </a:solidFill>
            </a:ln>
          </c:spPr>
          <c:marker>
            <c:symbol val="none"/>
          </c:marker>
          <c:xVal>
            <c:numRef>
              <c:f>'12628 CAB56_Coroller'!$A$34:$A$134</c:f>
              <c:numCache>
                <c:formatCode>0.00</c:formatCode>
                <c:ptCount val="10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0.30000000000000004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0.79999999999999993</c:v>
                </c:pt>
                <c:pt idx="9">
                  <c:v>0.89999999999999991</c:v>
                </c:pt>
                <c:pt idx="10">
                  <c:v>0.99999999999999989</c:v>
                </c:pt>
                <c:pt idx="11">
                  <c:v>1.0999999999999999</c:v>
                </c:pt>
                <c:pt idx="12">
                  <c:v>1.2</c:v>
                </c:pt>
                <c:pt idx="13">
                  <c:v>1.3</c:v>
                </c:pt>
                <c:pt idx="14">
                  <c:v>1.4000000000000001</c:v>
                </c:pt>
                <c:pt idx="15">
                  <c:v>1.5000000000000002</c:v>
                </c:pt>
                <c:pt idx="16">
                  <c:v>1.6000000000000003</c:v>
                </c:pt>
                <c:pt idx="17">
                  <c:v>1.7000000000000004</c:v>
                </c:pt>
                <c:pt idx="18">
                  <c:v>1.8000000000000005</c:v>
                </c:pt>
                <c:pt idx="19">
                  <c:v>1.9000000000000006</c:v>
                </c:pt>
                <c:pt idx="20">
                  <c:v>2.0000000000000004</c:v>
                </c:pt>
                <c:pt idx="21">
                  <c:v>2.1000000000000005</c:v>
                </c:pt>
                <c:pt idx="22">
                  <c:v>2.2000000000000006</c:v>
                </c:pt>
                <c:pt idx="23">
                  <c:v>2.3000000000000007</c:v>
                </c:pt>
                <c:pt idx="24">
                  <c:v>2.4000000000000008</c:v>
                </c:pt>
                <c:pt idx="25">
                  <c:v>2.5000000000000009</c:v>
                </c:pt>
                <c:pt idx="26">
                  <c:v>2.600000000000001</c:v>
                </c:pt>
                <c:pt idx="27">
                  <c:v>2.7000000000000011</c:v>
                </c:pt>
                <c:pt idx="28">
                  <c:v>2.8000000000000012</c:v>
                </c:pt>
                <c:pt idx="29">
                  <c:v>2.9000000000000012</c:v>
                </c:pt>
                <c:pt idx="30">
                  <c:v>3.0000000000000013</c:v>
                </c:pt>
                <c:pt idx="31">
                  <c:v>3.1000000000000014</c:v>
                </c:pt>
                <c:pt idx="32">
                  <c:v>3.2000000000000015</c:v>
                </c:pt>
                <c:pt idx="33">
                  <c:v>3.3000000000000016</c:v>
                </c:pt>
                <c:pt idx="34">
                  <c:v>3.4000000000000017</c:v>
                </c:pt>
                <c:pt idx="35">
                  <c:v>3.5000000000000018</c:v>
                </c:pt>
                <c:pt idx="36">
                  <c:v>3.6000000000000019</c:v>
                </c:pt>
                <c:pt idx="37">
                  <c:v>3.700000000000002</c:v>
                </c:pt>
                <c:pt idx="38">
                  <c:v>3.800000000000002</c:v>
                </c:pt>
                <c:pt idx="39">
                  <c:v>3.9000000000000021</c:v>
                </c:pt>
                <c:pt idx="40">
                  <c:v>4.0000000000000018</c:v>
                </c:pt>
                <c:pt idx="41">
                  <c:v>4.1000000000000014</c:v>
                </c:pt>
                <c:pt idx="42">
                  <c:v>4.2000000000000011</c:v>
                </c:pt>
                <c:pt idx="43">
                  <c:v>4.3000000000000007</c:v>
                </c:pt>
                <c:pt idx="44">
                  <c:v>4.4000000000000004</c:v>
                </c:pt>
                <c:pt idx="45">
                  <c:v>4.5</c:v>
                </c:pt>
                <c:pt idx="46">
                  <c:v>4.5999999999999996</c:v>
                </c:pt>
                <c:pt idx="47">
                  <c:v>4.6999999999999993</c:v>
                </c:pt>
                <c:pt idx="48">
                  <c:v>4.7999999999999989</c:v>
                </c:pt>
                <c:pt idx="49">
                  <c:v>4.8999999999999986</c:v>
                </c:pt>
                <c:pt idx="50">
                  <c:v>4.9999999999999982</c:v>
                </c:pt>
                <c:pt idx="51">
                  <c:v>5.0999999999999979</c:v>
                </c:pt>
                <c:pt idx="52">
                  <c:v>5.1999999999999975</c:v>
                </c:pt>
                <c:pt idx="53">
                  <c:v>5.2999999999999972</c:v>
                </c:pt>
                <c:pt idx="54">
                  <c:v>5.3999999999999968</c:v>
                </c:pt>
                <c:pt idx="55">
                  <c:v>5.4999999999999964</c:v>
                </c:pt>
                <c:pt idx="56">
                  <c:v>5.5999999999999961</c:v>
                </c:pt>
                <c:pt idx="57">
                  <c:v>5.6999999999999957</c:v>
                </c:pt>
                <c:pt idx="58">
                  <c:v>5.7999999999999954</c:v>
                </c:pt>
                <c:pt idx="59">
                  <c:v>5.899999999999995</c:v>
                </c:pt>
                <c:pt idx="60">
                  <c:v>5.9999999999999947</c:v>
                </c:pt>
                <c:pt idx="61">
                  <c:v>6.0999999999999943</c:v>
                </c:pt>
                <c:pt idx="62">
                  <c:v>6.199999999999994</c:v>
                </c:pt>
                <c:pt idx="63">
                  <c:v>6.2999999999999936</c:v>
                </c:pt>
                <c:pt idx="64">
                  <c:v>6.3999999999999932</c:v>
                </c:pt>
                <c:pt idx="65">
                  <c:v>6.4999999999999929</c:v>
                </c:pt>
                <c:pt idx="66">
                  <c:v>6.5999999999999925</c:v>
                </c:pt>
                <c:pt idx="67">
                  <c:v>6.6999999999999922</c:v>
                </c:pt>
                <c:pt idx="68">
                  <c:v>6.7999999999999918</c:v>
                </c:pt>
                <c:pt idx="69">
                  <c:v>6.8999999999999915</c:v>
                </c:pt>
                <c:pt idx="70">
                  <c:v>6.9999999999999911</c:v>
                </c:pt>
                <c:pt idx="71">
                  <c:v>7.0999999999999908</c:v>
                </c:pt>
                <c:pt idx="72">
                  <c:v>7.1999999999999904</c:v>
                </c:pt>
                <c:pt idx="73">
                  <c:v>7.2999999999999901</c:v>
                </c:pt>
                <c:pt idx="74">
                  <c:v>7.3999999999999897</c:v>
                </c:pt>
                <c:pt idx="75">
                  <c:v>7.4999999999999893</c:v>
                </c:pt>
                <c:pt idx="76">
                  <c:v>7.599999999999989</c:v>
                </c:pt>
                <c:pt idx="77">
                  <c:v>7.6999999999999886</c:v>
                </c:pt>
                <c:pt idx="78">
                  <c:v>7.7999999999999883</c:v>
                </c:pt>
                <c:pt idx="79">
                  <c:v>7.8999999999999879</c:v>
                </c:pt>
                <c:pt idx="80">
                  <c:v>7.9999999999999876</c:v>
                </c:pt>
                <c:pt idx="81">
                  <c:v>8.0999999999999872</c:v>
                </c:pt>
                <c:pt idx="82">
                  <c:v>8.1999999999999869</c:v>
                </c:pt>
                <c:pt idx="83">
                  <c:v>8.2999999999999865</c:v>
                </c:pt>
                <c:pt idx="84">
                  <c:v>8.3999999999999861</c:v>
                </c:pt>
                <c:pt idx="85">
                  <c:v>8.4999999999999858</c:v>
                </c:pt>
                <c:pt idx="86">
                  <c:v>8.5999999999999854</c:v>
                </c:pt>
                <c:pt idx="87">
                  <c:v>8.6999999999999851</c:v>
                </c:pt>
                <c:pt idx="88">
                  <c:v>8.7999999999999847</c:v>
                </c:pt>
                <c:pt idx="89">
                  <c:v>8.8999999999999844</c:v>
                </c:pt>
                <c:pt idx="90">
                  <c:v>8.999999999999984</c:v>
                </c:pt>
                <c:pt idx="91">
                  <c:v>9.0999999999999837</c:v>
                </c:pt>
                <c:pt idx="92">
                  <c:v>9.1999999999999833</c:v>
                </c:pt>
                <c:pt idx="93">
                  <c:v>9.2999999999999829</c:v>
                </c:pt>
                <c:pt idx="94">
                  <c:v>9.3999999999999826</c:v>
                </c:pt>
                <c:pt idx="95">
                  <c:v>9.4999999999999822</c:v>
                </c:pt>
                <c:pt idx="96">
                  <c:v>9.5999999999999819</c:v>
                </c:pt>
                <c:pt idx="97">
                  <c:v>9.6999999999999815</c:v>
                </c:pt>
                <c:pt idx="98">
                  <c:v>9.7999999999999812</c:v>
                </c:pt>
                <c:pt idx="99">
                  <c:v>9.8999999999999808</c:v>
                </c:pt>
                <c:pt idx="100">
                  <c:v>9.9999999999999805</c:v>
                </c:pt>
              </c:numCache>
            </c:numRef>
          </c:xVal>
          <c:yVal>
            <c:numRef>
              <c:f>'12628 CAB56_Coroller'!$C$34:$C$134</c:f>
              <c:numCache>
                <c:formatCode>0.00</c:formatCode>
                <c:ptCount val="101"/>
                <c:pt idx="0">
                  <c:v>6.9303849574757423</c:v>
                </c:pt>
                <c:pt idx="1">
                  <c:v>6.9296731342802609</c:v>
                </c:pt>
                <c:pt idx="2">
                  <c:v>6.9269453072004818</c:v>
                </c:pt>
                <c:pt idx="3">
                  <c:v>6.9217410228869705</c:v>
                </c:pt>
                <c:pt idx="4">
                  <c:v>6.9137640203888466</c:v>
                </c:pt>
                <c:pt idx="5">
                  <c:v>6.9027855876501709</c:v>
                </c:pt>
                <c:pt idx="6">
                  <c:v>6.8886162686361505</c:v>
                </c:pt>
                <c:pt idx="7">
                  <c:v>6.8710927984473686</c:v>
                </c:pt>
                <c:pt idx="8">
                  <c:v>6.8500708426202443</c:v>
                </c:pt>
                <c:pt idx="9">
                  <c:v>6.8254204957967888</c:v>
                </c:pt>
                <c:pt idx="10">
                  <c:v>6.7970232788929517</c:v>
                </c:pt>
                <c:pt idx="11">
                  <c:v>6.7647700277577183</c:v>
                </c:pt>
                <c:pt idx="12">
                  <c:v>6.72855934932526</c:v>
                </c:pt>
                <c:pt idx="13">
                  <c:v>6.6882964588412355</c:v>
                </c:pt>
                <c:pt idx="14">
                  <c:v>6.6438922847611979</c:v>
                </c:pt>
                <c:pt idx="15">
                  <c:v>6.5952627695349273</c:v>
                </c:pt>
                <c:pt idx="16">
                  <c:v>6.5423283197665532</c:v>
                </c:pt>
                <c:pt idx="17">
                  <c:v>6.4850133756197241</c:v>
                </c:pt>
                <c:pt idx="18">
                  <c:v>6.423246080801869</c:v>
                </c:pt>
                <c:pt idx="19">
                  <c:v>6.3569580433426092</c:v>
                </c:pt>
                <c:pt idx="20">
                  <c:v>6.2860841852243201</c:v>
                </c:pt>
                <c:pt idx="21">
                  <c:v>6.2105626869528017</c:v>
                </c:pt>
                <c:pt idx="22">
                  <c:v>6.1303350425778174</c:v>
                </c:pt>
                <c:pt idx="23">
                  <c:v>6.0453462529227151</c:v>
                </c:pt>
                <c:pt idx="24">
                  <c:v>5.9555452018049442</c:v>
                </c:pt>
                <c:pt idx="25">
                  <c:v>5.8608852846503128</c:v>
                </c:pt>
                <c:pt idx="26">
                  <c:v>5.7613253953673915</c:v>
                </c:pt>
                <c:pt idx="27">
                  <c:v>5.6568314321282722</c:v>
                </c:pt>
                <c:pt idx="28">
                  <c:v>5.5473785657219015</c:v>
                </c:pt>
                <c:pt idx="29">
                  <c:v>5.4329546405853293</c:v>
                </c:pt>
                <c:pt idx="30">
                  <c:v>5.313565271461175</c:v>
                </c:pt>
                <c:pt idx="31">
                  <c:v>5.1892414919492555</c:v>
                </c:pt>
                <c:pt idx="32">
                  <c:v>5.0600512535086839</c:v>
                </c:pt>
                <c:pt idx="33">
                  <c:v>4.9261167283628557</c:v>
                </c:pt>
                <c:pt idx="34">
                  <c:v>4.7876403063888038</c:v>
                </c:pt>
                <c:pt idx="35">
                  <c:v>4.6449434289134874</c:v>
                </c:pt>
                <c:pt idx="36">
                  <c:v>4.4985238539178773</c:v>
                </c:pt>
                <c:pt idx="37">
                  <c:v>4.3491380379187436</c:v>
                </c:pt>
                <c:pt idx="38">
                  <c:v>4.1979144305170113</c:v>
                </c:pt>
                <c:pt idx="39">
                  <c:v>4.0464968782838282</c:v>
                </c:pt>
                <c:pt idx="40">
                  <c:v>3.8971982058365424</c:v>
                </c:pt>
                <c:pt idx="41">
                  <c:v>3.7531043006637281</c:v>
                </c:pt>
                <c:pt idx="42">
                  <c:v>3.6180109780753682</c:v>
                </c:pt>
                <c:pt idx="43">
                  <c:v>3.4960397364755247</c:v>
                </c:pt>
                <c:pt idx="44">
                  <c:v>3.3908600610119617</c:v>
                </c:pt>
                <c:pt idx="45">
                  <c:v>3.3047149646696372</c:v>
                </c:pt>
                <c:pt idx="46">
                  <c:v>3.2377436981005054</c:v>
                </c:pt>
                <c:pt idx="47">
                  <c:v>3.1880423653101451</c:v>
                </c:pt>
                <c:pt idx="48">
                  <c:v>3.1524144616341947</c:v>
                </c:pt>
                <c:pt idx="49">
                  <c:v>3.1273262128854236</c:v>
                </c:pt>
                <c:pt idx="50">
                  <c:v>3.1096101248001973</c:v>
                </c:pt>
                <c:pt idx="51">
                  <c:v>3.0967770280970535</c:v>
                </c:pt>
                <c:pt idx="52">
                  <c:v>3.0870360280674438</c:v>
                </c:pt>
                <c:pt idx="53">
                  <c:v>3.0791749866127893</c:v>
                </c:pt>
                <c:pt idx="54">
                  <c:v>3.0724085257230636</c:v>
                </c:pt>
                <c:pt idx="55">
                  <c:v>3.0662440458479496</c:v>
                </c:pt>
                <c:pt idx="56">
                  <c:v>3.060380340803992</c:v>
                </c:pt>
                <c:pt idx="57">
                  <c:v>3.0546370528065832</c:v>
                </c:pt>
                <c:pt idx="58">
                  <c:v>3.0489081105186084</c:v>
                </c:pt>
                <c:pt idx="59">
                  <c:v>3.0431321045592408</c:v>
                </c:pt>
                <c:pt idx="60">
                  <c:v>3.037273958340684</c:v>
                </c:pt>
                <c:pt idx="61">
                  <c:v>3.0313138454099384</c:v>
                </c:pt>
                <c:pt idx="62">
                  <c:v>3.0252406225105433</c:v>
                </c:pt>
                <c:pt idx="63">
                  <c:v>3.0190480102673769</c:v>
                </c:pt>
                <c:pt idx="64">
                  <c:v>3.0127324109409948</c:v>
                </c:pt>
                <c:pt idx="65">
                  <c:v>3.0062916828371331</c:v>
                </c:pt>
                <c:pt idx="66">
                  <c:v>2.9997244635233495</c:v>
                </c:pt>
                <c:pt idx="67">
                  <c:v>2.9930298022835431</c:v>
                </c:pt>
                <c:pt idx="68">
                  <c:v>2.9862069637773629</c:v>
                </c:pt>
                <c:pt idx="69">
                  <c:v>2.9792553248495284</c:v>
                </c:pt>
                <c:pt idx="70">
                  <c:v>2.9721743211538065</c:v>
                </c:pt>
                <c:pt idx="71">
                  <c:v>2.9649634199644677</c:v>
                </c:pt>
                <c:pt idx="72">
                  <c:v>2.9576221065222521</c:v>
                </c:pt>
                <c:pt idx="73">
                  <c:v>2.9501498772583998</c:v>
                </c:pt>
                <c:pt idx="74">
                  <c:v>2.9425462364562613</c:v>
                </c:pt>
                <c:pt idx="75">
                  <c:v>2.9348106946032089</c:v>
                </c:pt>
                <c:pt idx="76">
                  <c:v>2.9269427675608224</c:v>
                </c:pt>
                <c:pt idx="77">
                  <c:v>2.9189419761256126</c:v>
                </c:pt>
                <c:pt idx="78">
                  <c:v>2.9108078457740607</c:v>
                </c:pt>
                <c:pt idx="79">
                  <c:v>2.9025399064941899</c:v>
                </c:pt>
                <c:pt idx="80">
                  <c:v>2.8941376926580595</c:v>
                </c:pt>
                <c:pt idx="81">
                  <c:v>2.8856007429142339</c:v>
                </c:pt>
                <c:pt idx="82">
                  <c:v>2.8769286000907144</c:v>
                </c:pt>
                <c:pt idx="83">
                  <c:v>2.868120811104057</c:v>
                </c:pt>
                <c:pt idx="84">
                  <c:v>2.8591769268727352</c:v>
                </c:pt>
                <c:pt idx="85">
                  <c:v>2.8500965022338529</c:v>
                </c:pt>
                <c:pt idx="86">
                  <c:v>2.840879095862765</c:v>
                </c:pt>
                <c:pt idx="87">
                  <c:v>2.831524270195342</c:v>
                </c:pt>
                <c:pt idx="88">
                  <c:v>2.8220315913527343</c:v>
                </c:pt>
                <c:pt idx="89">
                  <c:v>2.8124006290684882</c:v>
                </c:pt>
                <c:pt idx="90">
                  <c:v>2.8026309566179224</c:v>
                </c:pt>
                <c:pt idx="91">
                  <c:v>2.7927221507496629</c:v>
                </c:pt>
                <c:pt idx="92">
                  <c:v>2.7826737916192399</c:v>
                </c:pt>
                <c:pt idx="93">
                  <c:v>2.7724854627246733</c:v>
                </c:pt>
                <c:pt idx="94">
                  <c:v>2.7621567508439573</c:v>
                </c:pt>
                <c:pt idx="95">
                  <c:v>2.7516872459743706</c:v>
                </c:pt>
                <c:pt idx="96">
                  <c:v>2.7410765412735456</c:v>
                </c:pt>
                <c:pt idx="97">
                  <c:v>2.7303242330022157</c:v>
                </c:pt>
                <c:pt idx="98">
                  <c:v>2.719429920468591</c:v>
                </c:pt>
                <c:pt idx="99">
                  <c:v>2.7083932059742879</c:v>
                </c:pt>
                <c:pt idx="100">
                  <c:v>2.6972136947617575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61117560"/>
        <c:axId val="361117944"/>
      </c:scatterChart>
      <c:valAx>
        <c:axId val="361117560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100" b="0"/>
                </a:pPr>
                <a:r>
                  <a:rPr lang="en-GB" sz="1100" b="0"/>
                  <a:t>Time (Minutes)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361117944"/>
        <c:crosses val="autoZero"/>
        <c:crossBetween val="midCat"/>
      </c:valAx>
      <c:valAx>
        <c:axId val="36111794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100" b="0"/>
                </a:pPr>
                <a:r>
                  <a:rPr lang="en-GB" sz="1100" b="0"/>
                  <a:t>Log CFU/ml</a:t>
                </a:r>
                <a:r>
                  <a:rPr lang="en-GB" sz="1100" b="0" baseline="30000"/>
                  <a:t>-1</a:t>
                </a:r>
                <a:endParaRPr lang="en-GB" sz="1100" b="0"/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361117560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v>Measured</c:v>
          </c:tx>
          <c:spPr>
            <a:ln w="28575">
              <a:noFill/>
            </a:ln>
          </c:spPr>
          <c:marker>
            <c:symbol val="circle"/>
            <c:size val="7"/>
            <c:spPr>
              <a:noFill/>
            </c:spPr>
          </c:marker>
          <c:xVal>
            <c:numRef>
              <c:f>'12662 CAB56_Coroller'!$A$2:$A$24</c:f>
              <c:numCache>
                <c:formatCode>0.00</c:formatCode>
                <c:ptCount val="23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4</c:v>
                </c:pt>
                <c:pt idx="4">
                  <c:v>6</c:v>
                </c:pt>
                <c:pt idx="5">
                  <c:v>8</c:v>
                </c:pt>
                <c:pt idx="6">
                  <c:v>10</c:v>
                </c:pt>
                <c:pt idx="7">
                  <c:v>0</c:v>
                </c:pt>
                <c:pt idx="8">
                  <c:v>2</c:v>
                </c:pt>
                <c:pt idx="9">
                  <c:v>4</c:v>
                </c:pt>
                <c:pt idx="10">
                  <c:v>6</c:v>
                </c:pt>
                <c:pt idx="11">
                  <c:v>8</c:v>
                </c:pt>
                <c:pt idx="12">
                  <c:v>0</c:v>
                </c:pt>
                <c:pt idx="13">
                  <c:v>1</c:v>
                </c:pt>
                <c:pt idx="14">
                  <c:v>2</c:v>
                </c:pt>
                <c:pt idx="15">
                  <c:v>4</c:v>
                </c:pt>
                <c:pt idx="16">
                  <c:v>6</c:v>
                </c:pt>
                <c:pt idx="17">
                  <c:v>8</c:v>
                </c:pt>
                <c:pt idx="18">
                  <c:v>10</c:v>
                </c:pt>
                <c:pt idx="19">
                  <c:v>0</c:v>
                </c:pt>
                <c:pt idx="20">
                  <c:v>2</c:v>
                </c:pt>
                <c:pt idx="21">
                  <c:v>4</c:v>
                </c:pt>
                <c:pt idx="22">
                  <c:v>6</c:v>
                </c:pt>
              </c:numCache>
            </c:numRef>
          </c:xVal>
          <c:yVal>
            <c:numRef>
              <c:f>'12662 CAB56_Coroller'!$B$2:$B$24</c:f>
              <c:numCache>
                <c:formatCode>0.00</c:formatCode>
                <c:ptCount val="23"/>
                <c:pt idx="0">
                  <c:v>6.9867717340000004</c:v>
                </c:pt>
                <c:pt idx="1">
                  <c:v>6.602059991</c:v>
                </c:pt>
                <c:pt idx="2">
                  <c:v>6.602059991</c:v>
                </c:pt>
                <c:pt idx="3">
                  <c:v>5.7781512499999996</c:v>
                </c:pt>
                <c:pt idx="4">
                  <c:v>5.0413926849999999</c:v>
                </c:pt>
                <c:pt idx="5">
                  <c:v>5.1673173349999999</c:v>
                </c:pt>
                <c:pt idx="6">
                  <c:v>3.698970004</c:v>
                </c:pt>
                <c:pt idx="7">
                  <c:v>6.8633228600000002</c:v>
                </c:pt>
                <c:pt idx="8">
                  <c:v>6.7781512499999996</c:v>
                </c:pt>
                <c:pt idx="9">
                  <c:v>4.6989700040000004</c:v>
                </c:pt>
                <c:pt idx="10">
                  <c:v>4.7781512499999996</c:v>
                </c:pt>
                <c:pt idx="11">
                  <c:v>2.9684829490000002</c:v>
                </c:pt>
                <c:pt idx="12">
                  <c:v>6.9684829490000002</c:v>
                </c:pt>
                <c:pt idx="13">
                  <c:v>6.3283796030000001</c:v>
                </c:pt>
                <c:pt idx="14">
                  <c:v>6.1367205670000002</c:v>
                </c:pt>
                <c:pt idx="15">
                  <c:v>5.2624510899999999</c:v>
                </c:pt>
                <c:pt idx="16">
                  <c:v>4.3159703450000002</c:v>
                </c:pt>
                <c:pt idx="17">
                  <c:v>3.1846914310000001</c:v>
                </c:pt>
                <c:pt idx="18">
                  <c:v>2.2304489209999998</c:v>
                </c:pt>
                <c:pt idx="19">
                  <c:v>6.8450980399999999</c:v>
                </c:pt>
                <c:pt idx="20">
                  <c:v>6.2718416069999998</c:v>
                </c:pt>
                <c:pt idx="21">
                  <c:v>4.336459734</c:v>
                </c:pt>
                <c:pt idx="22">
                  <c:v>3.6720978579999999</c:v>
                </c:pt>
              </c:numCache>
            </c:numRef>
          </c:yVal>
          <c:smooth val="0"/>
        </c:ser>
        <c:ser>
          <c:idx val="1"/>
          <c:order val="1"/>
          <c:tx>
            <c:v>Identified</c:v>
          </c:tx>
          <c:spPr>
            <a:ln w="12700">
              <a:solidFill>
                <a:schemeClr val="accent1"/>
              </a:solidFill>
            </a:ln>
          </c:spPr>
          <c:marker>
            <c:symbol val="none"/>
          </c:marker>
          <c:xVal>
            <c:numRef>
              <c:f>'12662 CAB56_Coroller'!$A$28:$A$128</c:f>
              <c:numCache>
                <c:formatCode>0.00</c:formatCode>
                <c:ptCount val="10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0.30000000000000004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0.79999999999999993</c:v>
                </c:pt>
                <c:pt idx="9">
                  <c:v>0.89999999999999991</c:v>
                </c:pt>
                <c:pt idx="10">
                  <c:v>0.99999999999999989</c:v>
                </c:pt>
                <c:pt idx="11">
                  <c:v>1.0999999999999999</c:v>
                </c:pt>
                <c:pt idx="12">
                  <c:v>1.2</c:v>
                </c:pt>
                <c:pt idx="13">
                  <c:v>1.3</c:v>
                </c:pt>
                <c:pt idx="14">
                  <c:v>1.4000000000000001</c:v>
                </c:pt>
                <c:pt idx="15">
                  <c:v>1.5000000000000002</c:v>
                </c:pt>
                <c:pt idx="16">
                  <c:v>1.6000000000000003</c:v>
                </c:pt>
                <c:pt idx="17">
                  <c:v>1.7000000000000004</c:v>
                </c:pt>
                <c:pt idx="18">
                  <c:v>1.8000000000000005</c:v>
                </c:pt>
                <c:pt idx="19">
                  <c:v>1.9000000000000006</c:v>
                </c:pt>
                <c:pt idx="20">
                  <c:v>2.0000000000000004</c:v>
                </c:pt>
                <c:pt idx="21">
                  <c:v>2.1000000000000005</c:v>
                </c:pt>
                <c:pt idx="22">
                  <c:v>2.2000000000000006</c:v>
                </c:pt>
                <c:pt idx="23">
                  <c:v>2.3000000000000007</c:v>
                </c:pt>
                <c:pt idx="24">
                  <c:v>2.4000000000000008</c:v>
                </c:pt>
                <c:pt idx="25">
                  <c:v>2.5000000000000009</c:v>
                </c:pt>
                <c:pt idx="26">
                  <c:v>2.600000000000001</c:v>
                </c:pt>
                <c:pt idx="27">
                  <c:v>2.7000000000000011</c:v>
                </c:pt>
                <c:pt idx="28">
                  <c:v>2.8000000000000012</c:v>
                </c:pt>
                <c:pt idx="29">
                  <c:v>2.9000000000000012</c:v>
                </c:pt>
                <c:pt idx="30">
                  <c:v>3.0000000000000013</c:v>
                </c:pt>
                <c:pt idx="31">
                  <c:v>3.1000000000000014</c:v>
                </c:pt>
                <c:pt idx="32">
                  <c:v>3.2000000000000015</c:v>
                </c:pt>
                <c:pt idx="33">
                  <c:v>3.3000000000000016</c:v>
                </c:pt>
                <c:pt idx="34">
                  <c:v>3.4000000000000017</c:v>
                </c:pt>
                <c:pt idx="35">
                  <c:v>3.5000000000000018</c:v>
                </c:pt>
                <c:pt idx="36">
                  <c:v>3.6000000000000019</c:v>
                </c:pt>
                <c:pt idx="37">
                  <c:v>3.700000000000002</c:v>
                </c:pt>
                <c:pt idx="38">
                  <c:v>3.800000000000002</c:v>
                </c:pt>
                <c:pt idx="39">
                  <c:v>3.9000000000000021</c:v>
                </c:pt>
                <c:pt idx="40">
                  <c:v>4.0000000000000018</c:v>
                </c:pt>
                <c:pt idx="41">
                  <c:v>4.1000000000000014</c:v>
                </c:pt>
                <c:pt idx="42">
                  <c:v>4.2000000000000011</c:v>
                </c:pt>
                <c:pt idx="43">
                  <c:v>4.3000000000000007</c:v>
                </c:pt>
                <c:pt idx="44">
                  <c:v>4.4000000000000004</c:v>
                </c:pt>
                <c:pt idx="45">
                  <c:v>4.5</c:v>
                </c:pt>
                <c:pt idx="46">
                  <c:v>4.5999999999999996</c:v>
                </c:pt>
                <c:pt idx="47">
                  <c:v>4.6999999999999993</c:v>
                </c:pt>
                <c:pt idx="48">
                  <c:v>4.7999999999999989</c:v>
                </c:pt>
                <c:pt idx="49">
                  <c:v>4.8999999999999986</c:v>
                </c:pt>
                <c:pt idx="50">
                  <c:v>4.9999999999999982</c:v>
                </c:pt>
                <c:pt idx="51">
                  <c:v>5.0999999999999979</c:v>
                </c:pt>
                <c:pt idx="52">
                  <c:v>5.1999999999999975</c:v>
                </c:pt>
                <c:pt idx="53">
                  <c:v>5.2999999999999972</c:v>
                </c:pt>
                <c:pt idx="54">
                  <c:v>5.3999999999999968</c:v>
                </c:pt>
                <c:pt idx="55">
                  <c:v>5.4999999999999964</c:v>
                </c:pt>
                <c:pt idx="56">
                  <c:v>5.5999999999999961</c:v>
                </c:pt>
                <c:pt idx="57">
                  <c:v>5.6999999999999957</c:v>
                </c:pt>
                <c:pt idx="58">
                  <c:v>5.7999999999999954</c:v>
                </c:pt>
                <c:pt idx="59">
                  <c:v>5.899999999999995</c:v>
                </c:pt>
                <c:pt idx="60">
                  <c:v>5.9999999999999947</c:v>
                </c:pt>
                <c:pt idx="61">
                  <c:v>6.0999999999999943</c:v>
                </c:pt>
                <c:pt idx="62">
                  <c:v>6.199999999999994</c:v>
                </c:pt>
                <c:pt idx="63">
                  <c:v>6.2999999999999936</c:v>
                </c:pt>
                <c:pt idx="64">
                  <c:v>6.3999999999999932</c:v>
                </c:pt>
                <c:pt idx="65">
                  <c:v>6.4999999999999929</c:v>
                </c:pt>
                <c:pt idx="66">
                  <c:v>6.5999999999999925</c:v>
                </c:pt>
                <c:pt idx="67">
                  <c:v>6.6999999999999922</c:v>
                </c:pt>
                <c:pt idx="68">
                  <c:v>6.7999999999999918</c:v>
                </c:pt>
                <c:pt idx="69">
                  <c:v>6.8999999999999915</c:v>
                </c:pt>
                <c:pt idx="70">
                  <c:v>6.9999999999999911</c:v>
                </c:pt>
                <c:pt idx="71">
                  <c:v>7.0999999999999908</c:v>
                </c:pt>
                <c:pt idx="72">
                  <c:v>7.1999999999999904</c:v>
                </c:pt>
                <c:pt idx="73">
                  <c:v>7.2999999999999901</c:v>
                </c:pt>
                <c:pt idx="74">
                  <c:v>7.3999999999999897</c:v>
                </c:pt>
                <c:pt idx="75">
                  <c:v>7.4999999999999893</c:v>
                </c:pt>
                <c:pt idx="76">
                  <c:v>7.599999999999989</c:v>
                </c:pt>
                <c:pt idx="77">
                  <c:v>7.6999999999999886</c:v>
                </c:pt>
                <c:pt idx="78">
                  <c:v>7.7999999999999883</c:v>
                </c:pt>
                <c:pt idx="79">
                  <c:v>7.8999999999999879</c:v>
                </c:pt>
                <c:pt idx="80">
                  <c:v>7.9999999999999876</c:v>
                </c:pt>
                <c:pt idx="81">
                  <c:v>8.0999999999999872</c:v>
                </c:pt>
                <c:pt idx="82">
                  <c:v>8.1999999999999869</c:v>
                </c:pt>
                <c:pt idx="83">
                  <c:v>8.2999999999999865</c:v>
                </c:pt>
                <c:pt idx="84">
                  <c:v>8.3999999999999861</c:v>
                </c:pt>
                <c:pt idx="85">
                  <c:v>8.4999999999999858</c:v>
                </c:pt>
                <c:pt idx="86">
                  <c:v>8.5999999999999854</c:v>
                </c:pt>
                <c:pt idx="87">
                  <c:v>8.6999999999999851</c:v>
                </c:pt>
                <c:pt idx="88">
                  <c:v>8.7999999999999847</c:v>
                </c:pt>
                <c:pt idx="89">
                  <c:v>8.8999999999999844</c:v>
                </c:pt>
                <c:pt idx="90">
                  <c:v>8.999999999999984</c:v>
                </c:pt>
                <c:pt idx="91">
                  <c:v>9.0999999999999837</c:v>
                </c:pt>
                <c:pt idx="92">
                  <c:v>9.1999999999999833</c:v>
                </c:pt>
                <c:pt idx="93">
                  <c:v>9.2999999999999829</c:v>
                </c:pt>
                <c:pt idx="94">
                  <c:v>9.3999999999999826</c:v>
                </c:pt>
                <c:pt idx="95">
                  <c:v>9.4999999999999822</c:v>
                </c:pt>
                <c:pt idx="96">
                  <c:v>9.5999999999999819</c:v>
                </c:pt>
                <c:pt idx="97">
                  <c:v>9.6999999999999815</c:v>
                </c:pt>
                <c:pt idx="98">
                  <c:v>9.7999999999999812</c:v>
                </c:pt>
                <c:pt idx="99">
                  <c:v>9.8999999999999808</c:v>
                </c:pt>
                <c:pt idx="100">
                  <c:v>9.9999999999999805</c:v>
                </c:pt>
              </c:numCache>
            </c:numRef>
          </c:xVal>
          <c:yVal>
            <c:numRef>
              <c:f>'12662 CAB56_Coroller'!$C$28:$C$128</c:f>
              <c:numCache>
                <c:formatCode>0.00</c:formatCode>
                <c:ptCount val="101"/>
                <c:pt idx="0">
                  <c:v>6.8315252373227731</c:v>
                </c:pt>
                <c:pt idx="1">
                  <c:v>6.831037867722566</c:v>
                </c:pt>
                <c:pt idx="2">
                  <c:v>6.8291609150588739</c:v>
                </c:pt>
                <c:pt idx="3">
                  <c:v>6.8255702066468293</c:v>
                </c:pt>
                <c:pt idx="4">
                  <c:v>6.8200568588032047</c:v>
                </c:pt>
                <c:pt idx="5">
                  <c:v>6.8124599178463985</c:v>
                </c:pt>
                <c:pt idx="6">
                  <c:v>6.8026466481724048</c:v>
                </c:pt>
                <c:pt idx="7">
                  <c:v>6.7905034798332871</c:v>
                </c:pt>
                <c:pt idx="8">
                  <c:v>6.775931038010385</c:v>
                </c:pt>
                <c:pt idx="9">
                  <c:v>6.7588411303694658</c:v>
                </c:pt>
                <c:pt idx="10">
                  <c:v>6.7391548163322277</c:v>
                </c:pt>
                <c:pt idx="11">
                  <c:v>6.7168011411833008</c:v>
                </c:pt>
                <c:pt idx="12">
                  <c:v>6.6917163179039045</c:v>
                </c:pt>
                <c:pt idx="13">
                  <c:v>6.6638432383365362</c:v>
                </c:pt>
                <c:pt idx="14">
                  <c:v>6.6331312494168486</c:v>
                </c:pt>
                <c:pt idx="15">
                  <c:v>6.5995361631002236</c:v>
                </c:pt>
                <c:pt idx="16">
                  <c:v>6.5630204909563856</c:v>
                </c:pt>
                <c:pt idx="17">
                  <c:v>6.5235539115763475</c:v>
                </c:pt>
                <c:pt idx="18">
                  <c:v>6.4811139938641622</c:v>
                </c:pt>
                <c:pt idx="19">
                  <c:v>6.4356872136892278</c:v>
                </c:pt>
                <c:pt idx="20">
                  <c:v>6.3872703162839572</c:v>
                </c:pt>
                <c:pt idx="21">
                  <c:v>6.3358720927155838</c:v>
                </c:pt>
                <c:pt idx="22">
                  <c:v>6.2815156557407583</c:v>
                </c:pt>
                <c:pt idx="23">
                  <c:v>6.2242413176246565</c:v>
                </c:pt>
                <c:pt idx="24">
                  <c:v>6.1641101881547051</c:v>
                </c:pt>
                <c:pt idx="25">
                  <c:v>6.1012086212992829</c:v>
                </c:pt>
                <c:pt idx="26">
                  <c:v>6.0356536370045406</c:v>
                </c:pt>
                <c:pt idx="27">
                  <c:v>5.9675994193535482</c:v>
                </c:pt>
                <c:pt idx="28">
                  <c:v>5.897244926517164</c:v>
                </c:pt>
                <c:pt idx="29">
                  <c:v>5.8248425168630931</c:v>
                </c:pt>
                <c:pt idx="30">
                  <c:v>5.7507072670526806</c:v>
                </c:pt>
                <c:pt idx="31">
                  <c:v>5.6752262964213989</c:v>
                </c:pt>
                <c:pt idx="32">
                  <c:v>5.5988668911050175</c:v>
                </c:pt>
                <c:pt idx="33">
                  <c:v>5.5221815506321201</c:v>
                </c:pt>
                <c:pt idx="34">
                  <c:v>5.4458073481700149</c:v>
                </c:pt>
                <c:pt idx="35">
                  <c:v>5.3704564270228428</c:v>
                </c:pt>
                <c:pt idx="36">
                  <c:v>5.296894443689383</c:v>
                </c:pt>
                <c:pt idx="37">
                  <c:v>5.2259048244010602</c:v>
                </c:pt>
                <c:pt idx="38">
                  <c:v>5.1582392423984968</c:v>
                </c:pt>
                <c:pt idx="39">
                  <c:v>5.0945586652028547</c:v>
                </c:pt>
                <c:pt idx="40">
                  <c:v>5.0353736856070759</c:v>
                </c:pt>
                <c:pt idx="41">
                  <c:v>4.9809957719077032</c:v>
                </c:pt>
                <c:pt idx="42">
                  <c:v>4.9315105893093714</c:v>
                </c:pt>
                <c:pt idx="43">
                  <c:v>4.8867799383341293</c:v>
                </c:pt>
                <c:pt idx="44">
                  <c:v>4.846471554147338</c:v>
                </c:pt>
                <c:pt idx="45">
                  <c:v>4.8101090390930636</c:v>
                </c:pt>
                <c:pt idx="46">
                  <c:v>4.777130382785117</c:v>
                </c:pt>
                <c:pt idx="47">
                  <c:v>4.7469438434120041</c:v>
                </c:pt>
                <c:pt idx="48">
                  <c:v>4.7189733465891965</c:v>
                </c:pt>
                <c:pt idx="49">
                  <c:v>4.6926899601686518</c:v>
                </c:pt>
                <c:pt idx="50">
                  <c:v>4.6676297021466402</c:v>
                </c:pt>
                <c:pt idx="51">
                  <c:v>4.643400155586785</c:v>
                </c:pt>
                <c:pt idx="52">
                  <c:v>4.6196791547922782</c:v>
                </c:pt>
                <c:pt idx="53">
                  <c:v>4.5962086331487964</c:v>
                </c:pt>
                <c:pt idx="54">
                  <c:v>4.5727860854270377</c:v>
                </c:pt>
                <c:pt idx="55">
                  <c:v>4.5492553558342763</c:v>
                </c:pt>
                <c:pt idx="56">
                  <c:v>4.5254978108346782</c:v>
                </c:pt>
                <c:pt idx="57">
                  <c:v>4.5014244619941701</c:v>
                </c:pt>
                <c:pt idx="58">
                  <c:v>4.4769692684068048</c:v>
                </c:pt>
                <c:pt idx="59">
                  <c:v>4.4520836409484774</c:v>
                </c:pt>
                <c:pt idx="60">
                  <c:v>4.426732056002046</c:v>
                </c:pt>
                <c:pt idx="61">
                  <c:v>4.4008886331827064</c:v>
                </c:pt>
                <c:pt idx="62">
                  <c:v>4.3745345162985139</c:v>
                </c:pt>
                <c:pt idx="63">
                  <c:v>4.347655902878607</c:v>
                </c:pt>
                <c:pt idx="64">
                  <c:v>4.320242584396194</c:v>
                </c:pt>
                <c:pt idx="65">
                  <c:v>4.2922868802278664</c:v>
                </c:pt>
                <c:pt idx="66">
                  <c:v>4.2637828696251674</c:v>
                </c:pt>
                <c:pt idx="67">
                  <c:v>4.2347258455163335</c:v>
                </c:pt>
                <c:pt idx="68">
                  <c:v>4.2051119308997595</c:v>
                </c:pt>
                <c:pt idx="69">
                  <c:v>4.1749378126851253</c:v>
                </c:pt>
                <c:pt idx="70">
                  <c:v>4.144200559196908</c:v>
                </c:pt>
                <c:pt idx="71">
                  <c:v>4.1128974964754565</c:v>
                </c:pt>
                <c:pt idx="72">
                  <c:v>4.0810261253617961</c:v>
                </c:pt>
                <c:pt idx="73">
                  <c:v>4.048584066510398</c:v>
                </c:pt>
                <c:pt idx="74">
                  <c:v>4.0155690242871724</c:v>
                </c:pt>
                <c:pt idx="75">
                  <c:v>3.981978763280881</c:v>
                </c:pt>
                <c:pt idx="76">
                  <c:v>3.9478110931373163</c:v>
                </c:pt>
                <c:pt idx="77">
                  <c:v>3.9130638588201272</c:v>
                </c:pt>
                <c:pt idx="78">
                  <c:v>3.8777349343691139</c:v>
                </c:pt>
                <c:pt idx="79">
                  <c:v>3.841822218887514</c:v>
                </c:pt>
                <c:pt idx="80">
                  <c:v>3.8053236339348091</c:v>
                </c:pt>
                <c:pt idx="81">
                  <c:v>3.7682371217972039</c:v>
                </c:pt>
                <c:pt idx="82">
                  <c:v>3.7305606443015349</c:v>
                </c:pt>
                <c:pt idx="83">
                  <c:v>3.6922921819635772</c:v>
                </c:pt>
                <c:pt idx="84">
                  <c:v>3.6534297333415013</c:v>
                </c:pt>
                <c:pt idx="85">
                  <c:v>3.6139713145155219</c:v>
                </c:pt>
                <c:pt idx="86">
                  <c:v>3.5739149586459611</c:v>
                </c:pt>
                <c:pt idx="87">
                  <c:v>3.533258715581145</c:v>
                </c:pt>
                <c:pt idx="88">
                  <c:v>3.4920006514981368</c:v>
                </c:pt>
                <c:pt idx="89">
                  <c:v>3.4501388485662554</c:v>
                </c:pt>
                <c:pt idx="90">
                  <c:v>3.407671404627461</c:v>
                </c:pt>
                <c:pt idx="91">
                  <c:v>3.3645964328900577</c:v>
                </c:pt>
                <c:pt idx="92">
                  <c:v>3.3209120616336003</c:v>
                </c:pt>
                <c:pt idx="93">
                  <c:v>3.2766164339236443</c:v>
                </c:pt>
                <c:pt idx="94">
                  <c:v>3.2317077073354779</c:v>
                </c:pt>
                <c:pt idx="95">
                  <c:v>3.1861840536862061</c:v>
                </c:pt>
                <c:pt idx="96">
                  <c:v>3.1400436587747151</c:v>
                </c:pt>
                <c:pt idx="97">
                  <c:v>3.0932847221291522</c:v>
                </c:pt>
                <c:pt idx="98">
                  <c:v>3.0459054567615635</c:v>
                </c:pt>
                <c:pt idx="99">
                  <c:v>2.9979040889294297</c:v>
                </c:pt>
                <c:pt idx="100">
                  <c:v>2.9492788579037934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61256736"/>
        <c:axId val="361149624"/>
      </c:scatterChart>
      <c:valAx>
        <c:axId val="361256736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100" b="0"/>
                </a:pPr>
                <a:r>
                  <a:rPr lang="en-GB" sz="1100" b="0"/>
                  <a:t>Time (Minutes)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361149624"/>
        <c:crosses val="autoZero"/>
        <c:crossBetween val="midCat"/>
      </c:valAx>
      <c:valAx>
        <c:axId val="36114962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100" b="0"/>
                </a:pPr>
                <a:r>
                  <a:rPr lang="en-GB" sz="1100" b="0"/>
                  <a:t>Log</a:t>
                </a:r>
                <a:r>
                  <a:rPr lang="en-GB" sz="1100" b="0" baseline="0"/>
                  <a:t> CFU/ml</a:t>
                </a:r>
                <a:r>
                  <a:rPr lang="en-GB" sz="1100" b="0" baseline="30000"/>
                  <a:t>-1</a:t>
                </a:r>
                <a:endParaRPr lang="en-GB" sz="1100" b="0"/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36125673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v>Measured</c:v>
          </c:tx>
          <c:spPr>
            <a:ln w="28575">
              <a:noFill/>
            </a:ln>
          </c:spPr>
          <c:marker>
            <c:symbol val="circle"/>
            <c:size val="7"/>
            <c:spPr>
              <a:noFill/>
            </c:spPr>
          </c:marker>
          <c:xVal>
            <c:numRef>
              <c:f>'13136 CAB56_Albert'!$A$2:$A$19</c:f>
              <c:numCache>
                <c:formatCode>0.00</c:formatCode>
                <c:ptCount val="18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4</c:v>
                </c:pt>
                <c:pt idx="4">
                  <c:v>6</c:v>
                </c:pt>
                <c:pt idx="5">
                  <c:v>8</c:v>
                </c:pt>
                <c:pt idx="6">
                  <c:v>0</c:v>
                </c:pt>
                <c:pt idx="7">
                  <c:v>1</c:v>
                </c:pt>
                <c:pt idx="8">
                  <c:v>2</c:v>
                </c:pt>
                <c:pt idx="9">
                  <c:v>4</c:v>
                </c:pt>
                <c:pt idx="10">
                  <c:v>6</c:v>
                </c:pt>
                <c:pt idx="11">
                  <c:v>8</c:v>
                </c:pt>
                <c:pt idx="12">
                  <c:v>0</c:v>
                </c:pt>
                <c:pt idx="13">
                  <c:v>1</c:v>
                </c:pt>
                <c:pt idx="14">
                  <c:v>2</c:v>
                </c:pt>
                <c:pt idx="15">
                  <c:v>4</c:v>
                </c:pt>
                <c:pt idx="16">
                  <c:v>6</c:v>
                </c:pt>
                <c:pt idx="17">
                  <c:v>8</c:v>
                </c:pt>
              </c:numCache>
            </c:numRef>
          </c:xVal>
          <c:yVal>
            <c:numRef>
              <c:f>'13136 CAB56_Albert'!$B$2:$B$19</c:f>
              <c:numCache>
                <c:formatCode>0.00</c:formatCode>
                <c:ptCount val="18"/>
                <c:pt idx="0">
                  <c:v>6.7558748560000002</c:v>
                </c:pt>
                <c:pt idx="1">
                  <c:v>5.9395192530000003</c:v>
                </c:pt>
                <c:pt idx="2">
                  <c:v>5.1553360369999996</c:v>
                </c:pt>
                <c:pt idx="3">
                  <c:v>3.826074803</c:v>
                </c:pt>
                <c:pt idx="4">
                  <c:v>2.5185139400000001</c:v>
                </c:pt>
                <c:pt idx="5">
                  <c:v>2.7781512500000001</c:v>
                </c:pt>
                <c:pt idx="6">
                  <c:v>6.8864907249999998</c:v>
                </c:pt>
                <c:pt idx="7">
                  <c:v>6.9030899870000004</c:v>
                </c:pt>
                <c:pt idx="8">
                  <c:v>6.9030899870000004</c:v>
                </c:pt>
                <c:pt idx="9">
                  <c:v>4.6720978579999999</c:v>
                </c:pt>
                <c:pt idx="10">
                  <c:v>3</c:v>
                </c:pt>
                <c:pt idx="11">
                  <c:v>1.4771212549999999</c:v>
                </c:pt>
                <c:pt idx="12">
                  <c:v>6.6989700040000004</c:v>
                </c:pt>
                <c:pt idx="13">
                  <c:v>6.4313637640000003</c:v>
                </c:pt>
                <c:pt idx="14">
                  <c:v>4.9684829490000002</c:v>
                </c:pt>
                <c:pt idx="15">
                  <c:v>4.6989700040000004</c:v>
                </c:pt>
                <c:pt idx="16">
                  <c:v>2.4313637639999999</c:v>
                </c:pt>
                <c:pt idx="17">
                  <c:v>2.9542425090000002</c:v>
                </c:pt>
              </c:numCache>
            </c:numRef>
          </c:yVal>
          <c:smooth val="0"/>
        </c:ser>
        <c:ser>
          <c:idx val="1"/>
          <c:order val="1"/>
          <c:tx>
            <c:v>Identified</c:v>
          </c:tx>
          <c:spPr>
            <a:ln w="12700">
              <a:solidFill>
                <a:schemeClr val="accent1"/>
              </a:solidFill>
            </a:ln>
          </c:spPr>
          <c:marker>
            <c:symbol val="none"/>
          </c:marker>
          <c:xVal>
            <c:numRef>
              <c:f>'13136 CAB56_Albert'!$A$23:$A$122</c:f>
              <c:numCache>
                <c:formatCode>0.000</c:formatCode>
                <c:ptCount val="100"/>
                <c:pt idx="0">
                  <c:v>0</c:v>
                </c:pt>
                <c:pt idx="1">
                  <c:v>0.08</c:v>
                </c:pt>
                <c:pt idx="2">
                  <c:v>0.16</c:v>
                </c:pt>
                <c:pt idx="3">
                  <c:v>0.24</c:v>
                </c:pt>
                <c:pt idx="4">
                  <c:v>0.32</c:v>
                </c:pt>
                <c:pt idx="5">
                  <c:v>0.4</c:v>
                </c:pt>
                <c:pt idx="6">
                  <c:v>0.48000000000000004</c:v>
                </c:pt>
                <c:pt idx="7">
                  <c:v>0.56000000000000005</c:v>
                </c:pt>
                <c:pt idx="8">
                  <c:v>0.64</c:v>
                </c:pt>
                <c:pt idx="9">
                  <c:v>0.72</c:v>
                </c:pt>
                <c:pt idx="10">
                  <c:v>0.79999999999999993</c:v>
                </c:pt>
                <c:pt idx="11">
                  <c:v>0.87999999999999989</c:v>
                </c:pt>
                <c:pt idx="12">
                  <c:v>0.95999999999999985</c:v>
                </c:pt>
                <c:pt idx="13">
                  <c:v>1.0399999999999998</c:v>
                </c:pt>
                <c:pt idx="14">
                  <c:v>1.1199999999999999</c:v>
                </c:pt>
                <c:pt idx="15">
                  <c:v>1.2</c:v>
                </c:pt>
                <c:pt idx="16">
                  <c:v>1.28</c:v>
                </c:pt>
                <c:pt idx="17">
                  <c:v>1.36</c:v>
                </c:pt>
                <c:pt idx="18">
                  <c:v>1.4400000000000002</c:v>
                </c:pt>
                <c:pt idx="19">
                  <c:v>1.5200000000000002</c:v>
                </c:pt>
                <c:pt idx="20">
                  <c:v>1.6000000000000003</c:v>
                </c:pt>
                <c:pt idx="21">
                  <c:v>1.6800000000000004</c:v>
                </c:pt>
                <c:pt idx="22">
                  <c:v>1.7600000000000005</c:v>
                </c:pt>
                <c:pt idx="23">
                  <c:v>1.8400000000000005</c:v>
                </c:pt>
                <c:pt idx="24">
                  <c:v>1.9200000000000006</c:v>
                </c:pt>
                <c:pt idx="25">
                  <c:v>2.0000000000000004</c:v>
                </c:pt>
                <c:pt idx="26">
                  <c:v>2.0800000000000005</c:v>
                </c:pt>
                <c:pt idx="27">
                  <c:v>2.1600000000000006</c:v>
                </c:pt>
                <c:pt idx="28">
                  <c:v>2.2400000000000007</c:v>
                </c:pt>
                <c:pt idx="29">
                  <c:v>2.3200000000000007</c:v>
                </c:pt>
                <c:pt idx="30">
                  <c:v>2.4000000000000008</c:v>
                </c:pt>
                <c:pt idx="31">
                  <c:v>2.4800000000000009</c:v>
                </c:pt>
                <c:pt idx="32">
                  <c:v>2.5600000000000009</c:v>
                </c:pt>
                <c:pt idx="33">
                  <c:v>2.640000000000001</c:v>
                </c:pt>
                <c:pt idx="34">
                  <c:v>2.7200000000000011</c:v>
                </c:pt>
                <c:pt idx="35">
                  <c:v>2.8000000000000012</c:v>
                </c:pt>
                <c:pt idx="36">
                  <c:v>2.8800000000000012</c:v>
                </c:pt>
                <c:pt idx="37">
                  <c:v>2.9600000000000013</c:v>
                </c:pt>
                <c:pt idx="38">
                  <c:v>3.0400000000000014</c:v>
                </c:pt>
                <c:pt idx="39">
                  <c:v>3.1200000000000014</c:v>
                </c:pt>
                <c:pt idx="40">
                  <c:v>3.2000000000000015</c:v>
                </c:pt>
                <c:pt idx="41">
                  <c:v>3.2800000000000016</c:v>
                </c:pt>
                <c:pt idx="42">
                  <c:v>3.3600000000000017</c:v>
                </c:pt>
                <c:pt idx="43">
                  <c:v>3.4400000000000017</c:v>
                </c:pt>
                <c:pt idx="44">
                  <c:v>3.5200000000000018</c:v>
                </c:pt>
                <c:pt idx="45">
                  <c:v>3.6000000000000019</c:v>
                </c:pt>
                <c:pt idx="46">
                  <c:v>3.6800000000000019</c:v>
                </c:pt>
                <c:pt idx="47">
                  <c:v>3.760000000000002</c:v>
                </c:pt>
                <c:pt idx="48">
                  <c:v>3.8400000000000021</c:v>
                </c:pt>
                <c:pt idx="49">
                  <c:v>3.9200000000000021</c:v>
                </c:pt>
                <c:pt idx="50">
                  <c:v>4.0000000000000018</c:v>
                </c:pt>
                <c:pt idx="51">
                  <c:v>4.0800000000000018</c:v>
                </c:pt>
                <c:pt idx="52">
                  <c:v>4.1600000000000019</c:v>
                </c:pt>
                <c:pt idx="53">
                  <c:v>4.240000000000002</c:v>
                </c:pt>
                <c:pt idx="54">
                  <c:v>4.3200000000000021</c:v>
                </c:pt>
                <c:pt idx="55">
                  <c:v>4.4000000000000021</c:v>
                </c:pt>
                <c:pt idx="56">
                  <c:v>4.4800000000000022</c:v>
                </c:pt>
                <c:pt idx="57">
                  <c:v>4.5600000000000023</c:v>
                </c:pt>
                <c:pt idx="58">
                  <c:v>4.6400000000000023</c:v>
                </c:pt>
                <c:pt idx="59">
                  <c:v>4.7200000000000024</c:v>
                </c:pt>
                <c:pt idx="60">
                  <c:v>4.8000000000000025</c:v>
                </c:pt>
                <c:pt idx="61">
                  <c:v>4.8800000000000026</c:v>
                </c:pt>
                <c:pt idx="62">
                  <c:v>4.9600000000000026</c:v>
                </c:pt>
                <c:pt idx="63">
                  <c:v>5.0400000000000027</c:v>
                </c:pt>
                <c:pt idx="64">
                  <c:v>5.1200000000000028</c:v>
                </c:pt>
                <c:pt idx="65">
                  <c:v>5.2000000000000028</c:v>
                </c:pt>
                <c:pt idx="66">
                  <c:v>5.2800000000000029</c:v>
                </c:pt>
                <c:pt idx="67">
                  <c:v>5.360000000000003</c:v>
                </c:pt>
                <c:pt idx="68">
                  <c:v>5.4400000000000031</c:v>
                </c:pt>
                <c:pt idx="69">
                  <c:v>5.5200000000000031</c:v>
                </c:pt>
                <c:pt idx="70">
                  <c:v>5.6000000000000032</c:v>
                </c:pt>
                <c:pt idx="71">
                  <c:v>5.6800000000000033</c:v>
                </c:pt>
                <c:pt idx="72">
                  <c:v>5.7600000000000033</c:v>
                </c:pt>
                <c:pt idx="73">
                  <c:v>5.8400000000000034</c:v>
                </c:pt>
                <c:pt idx="74">
                  <c:v>5.9200000000000035</c:v>
                </c:pt>
                <c:pt idx="75">
                  <c:v>6.0000000000000036</c:v>
                </c:pt>
                <c:pt idx="76">
                  <c:v>6.0800000000000036</c:v>
                </c:pt>
                <c:pt idx="77">
                  <c:v>6.1600000000000037</c:v>
                </c:pt>
                <c:pt idx="78">
                  <c:v>6.2400000000000038</c:v>
                </c:pt>
                <c:pt idx="79">
                  <c:v>6.3200000000000038</c:v>
                </c:pt>
                <c:pt idx="80">
                  <c:v>6.4000000000000039</c:v>
                </c:pt>
                <c:pt idx="81">
                  <c:v>6.480000000000004</c:v>
                </c:pt>
                <c:pt idx="82">
                  <c:v>6.5600000000000041</c:v>
                </c:pt>
                <c:pt idx="83">
                  <c:v>6.6400000000000041</c:v>
                </c:pt>
                <c:pt idx="84">
                  <c:v>6.7200000000000042</c:v>
                </c:pt>
                <c:pt idx="85">
                  <c:v>6.8000000000000043</c:v>
                </c:pt>
                <c:pt idx="86">
                  <c:v>6.8800000000000043</c:v>
                </c:pt>
                <c:pt idx="87">
                  <c:v>6.9600000000000044</c:v>
                </c:pt>
                <c:pt idx="88">
                  <c:v>7.0400000000000045</c:v>
                </c:pt>
                <c:pt idx="89">
                  <c:v>7.1200000000000045</c:v>
                </c:pt>
                <c:pt idx="90">
                  <c:v>7.2000000000000046</c:v>
                </c:pt>
                <c:pt idx="91">
                  <c:v>7.2800000000000047</c:v>
                </c:pt>
                <c:pt idx="92">
                  <c:v>7.3600000000000048</c:v>
                </c:pt>
                <c:pt idx="93">
                  <c:v>7.4400000000000048</c:v>
                </c:pt>
                <c:pt idx="94">
                  <c:v>7.5200000000000049</c:v>
                </c:pt>
                <c:pt idx="95">
                  <c:v>7.600000000000005</c:v>
                </c:pt>
                <c:pt idx="96">
                  <c:v>7.680000000000005</c:v>
                </c:pt>
                <c:pt idx="97">
                  <c:v>7.7600000000000051</c:v>
                </c:pt>
                <c:pt idx="98">
                  <c:v>7.8400000000000052</c:v>
                </c:pt>
                <c:pt idx="99">
                  <c:v>7.9200000000000053</c:v>
                </c:pt>
              </c:numCache>
            </c:numRef>
          </c:xVal>
          <c:yVal>
            <c:numRef>
              <c:f>'13136 CAB56_Albert'!$C$23:$C$122</c:f>
              <c:numCache>
                <c:formatCode>0.000</c:formatCode>
                <c:ptCount val="100"/>
                <c:pt idx="0">
                  <c:v>6.76278057648772</c:v>
                </c:pt>
                <c:pt idx="1">
                  <c:v>6.7507798930463698</c:v>
                </c:pt>
                <c:pt idx="2">
                  <c:v>6.7319251738250854</c:v>
                </c:pt>
                <c:pt idx="3">
                  <c:v>6.709171436149056</c:v>
                </c:pt>
                <c:pt idx="4">
                  <c:v>6.6834472282657753</c:v>
                </c:pt>
                <c:pt idx="5">
                  <c:v>6.6552613604561452</c:v>
                </c:pt>
                <c:pt idx="6">
                  <c:v>6.624944627732261</c:v>
                </c:pt>
                <c:pt idx="7">
                  <c:v>6.5927329771514414</c:v>
                </c:pt>
                <c:pt idx="8">
                  <c:v>6.5588049520447278</c:v>
                </c:pt>
                <c:pt idx="9">
                  <c:v>6.5233013456958133</c:v>
                </c:pt>
                <c:pt idx="10">
                  <c:v>6.486336620748566</c:v>
                </c:pt>
                <c:pt idx="11">
                  <c:v>6.4480060467587412</c:v>
                </c:pt>
                <c:pt idx="12">
                  <c:v>6.4083904148721151</c:v>
                </c:pt>
                <c:pt idx="13">
                  <c:v>6.3675592902421263</c:v>
                </c:pt>
                <c:pt idx="14">
                  <c:v>6.3255733358010247</c:v>
                </c:pt>
                <c:pt idx="15">
                  <c:v>6.2824860213606568</c:v>
                </c:pt>
                <c:pt idx="16">
                  <c:v>6.2383449116757852</c:v>
                </c:pt>
                <c:pt idx="17">
                  <c:v>6.1931926576590897</c:v>
                </c:pt>
                <c:pt idx="18">
                  <c:v>6.1470677730907992</c:v>
                </c:pt>
                <c:pt idx="19">
                  <c:v>6.1000052530047402</c:v>
                </c:pt>
                <c:pt idx="20">
                  <c:v>6.0520370730518396</c:v>
                </c:pt>
                <c:pt idx="21">
                  <c:v>6.0031925979462706</c:v>
                </c:pt>
                <c:pt idx="22">
                  <c:v>5.953498919493672</c:v>
                </c:pt>
                <c:pt idx="23">
                  <c:v>5.9029811394239546</c:v>
                </c:pt>
                <c:pt idx="24">
                  <c:v>5.8516626085218197</c:v>
                </c:pt>
                <c:pt idx="25">
                  <c:v>5.7995651308697083</c:v>
                </c:pt>
                <c:pt idx="26">
                  <c:v>5.7467091400676171</c:v>
                </c:pt>
                <c:pt idx="27">
                  <c:v>5.6931138528580654</c:v>
                </c:pt>
                <c:pt idx="28">
                  <c:v>5.6387974045179305</c:v>
                </c:pt>
                <c:pt idx="29">
                  <c:v>5.5837769695827593</c:v>
                </c:pt>
                <c:pt idx="30">
                  <c:v>5.5280688708749821</c:v>
                </c:pt>
                <c:pt idx="31">
                  <c:v>5.4716886793667943</c:v>
                </c:pt>
                <c:pt idx="32">
                  <c:v>5.4146513070876594</c:v>
                </c:pt>
                <c:pt idx="33">
                  <c:v>5.3569710950614731</c:v>
                </c:pt>
                <c:pt idx="34">
                  <c:v>5.2986618981128757</c:v>
                </c:pt>
                <c:pt idx="35">
                  <c:v>5.2397371683048117</c:v>
                </c:pt>
                <c:pt idx="36">
                  <c:v>5.1802100387530876</c:v>
                </c:pt>
                <c:pt idx="37">
                  <c:v>5.1200934096043298</c:v>
                </c:pt>
                <c:pt idx="38">
                  <c:v>5.0594000380601543</c:v>
                </c:pt>
                <c:pt idx="39">
                  <c:v>4.9981426344831243</c:v>
                </c:pt>
                <c:pt idx="40">
                  <c:v>4.9363339668318993</c:v>
                </c:pt>
                <c:pt idx="41">
                  <c:v>4.8739869759479255</c:v>
                </c:pt>
                <c:pt idx="42">
                  <c:v>4.8111149045595907</c:v>
                </c:pt>
                <c:pt idx="43">
                  <c:v>4.7477314432883366</c:v>
                </c:pt>
                <c:pt idx="44">
                  <c:v>4.6838508974418431</c:v>
                </c:pt>
                <c:pt idx="45">
                  <c:v>4.6194883789688745</c:v>
                </c:pt>
                <c:pt idx="46">
                  <c:v>4.5546600286344372</c:v>
                </c:pt>
                <c:pt idx="47">
                  <c:v>4.4893832742556468</c:v>
                </c:pt>
                <c:pt idx="48">
                  <c:v>4.4236771317162153</c:v>
                </c:pt>
                <c:pt idx="49">
                  <c:v>4.3575625564406275</c:v>
                </c:pt>
                <c:pt idx="50">
                  <c:v>4.291062854034644</c:v>
                </c:pt>
                <c:pt idx="51">
                  <c:v>4.224204159843751</c:v>
                </c:pt>
                <c:pt idx="52">
                  <c:v>4.1570159981732306</c:v>
                </c:pt>
                <c:pt idx="53">
                  <c:v>4.089531932738665</c:v>
                </c:pt>
                <c:pt idx="54">
                  <c:v>4.0217903204012631</c:v>
                </c:pt>
                <c:pt idx="55">
                  <c:v>3.9538351801361658</c:v>
                </c:pt>
                <c:pt idx="56">
                  <c:v>3.8857171881265522</c:v>
                </c:pt>
                <c:pt idx="57">
                  <c:v>3.8174948073805051</c:v>
                </c:pt>
                <c:pt idx="58">
                  <c:v>3.7492355556779136</c:v>
                </c:pt>
                <c:pt idx="59">
                  <c:v>3.6810174081346472</c:v>
                </c:pt>
                <c:pt idx="60">
                  <c:v>3.6129303192020901</c:v>
                </c:pt>
                <c:pt idx="61">
                  <c:v>3.5450778323438792</c:v>
                </c:pt>
                <c:pt idx="62">
                  <c:v>3.4775787227704176</c:v>
                </c:pt>
                <c:pt idx="63">
                  <c:v>3.4105685885078207</c:v>
                </c:pt>
                <c:pt idx="64">
                  <c:v>3.3442012674062913</c:v>
                </c:pt>
                <c:pt idx="65">
                  <c:v>3.278649913390467</c:v>
                </c:pt>
                <c:pt idx="66">
                  <c:v>3.2141075173721769</c:v>
                </c:pt>
                <c:pt idx="67">
                  <c:v>3.1507866129356978</c:v>
                </c:pt>
                <c:pt idx="68">
                  <c:v>3.0889178742847587</c:v>
                </c:pt>
                <c:pt idx="69">
                  <c:v>3.0287473083458187</c:v>
                </c:pt>
                <c:pt idx="70">
                  <c:v>2.9705317818122143</c:v>
                </c:pt>
                <c:pt idx="71">
                  <c:v>2.9145327246040758</c:v>
                </c:pt>
                <c:pt idx="72">
                  <c:v>2.861008024966369</c:v>
                </c:pt>
                <c:pt idx="73">
                  <c:v>2.8102023754244057</c:v>
                </c:pt>
                <c:pt idx="74">
                  <c:v>2.7623366183922435</c:v>
                </c:pt>
                <c:pt idx="75">
                  <c:v>2.7175969254026366</c:v>
                </c:pt>
                <c:pt idx="76">
                  <c:v>2.6761248550218335</c:v>
                </c:pt>
                <c:pt idx="77">
                  <c:v>2.6380093992865734</c:v>
                </c:pt>
                <c:pt idx="78">
                  <c:v>2.6032819976985908</c:v>
                </c:pt>
                <c:pt idx="79">
                  <c:v>2.571915169480512</c:v>
                </c:pt>
                <c:pt idx="80">
                  <c:v>2.543824944615412</c:v>
                </c:pt>
                <c:pt idx="81">
                  <c:v>2.518876763388278</c:v>
                </c:pt>
                <c:pt idx="82">
                  <c:v>2.4968940775152282</c:v>
                </c:pt>
                <c:pt idx="83">
                  <c:v>2.4776686136665327</c:v>
                </c:pt>
                <c:pt idx="84">
                  <c:v>2.460971190809917</c:v>
                </c:pt>
                <c:pt idx="85">
                  <c:v>2.4465620982004062</c:v>
                </c:pt>
                <c:pt idx="86">
                  <c:v>2.434200282007585</c:v>
                </c:pt>
                <c:pt idx="87">
                  <c:v>2.4236508815995181</c:v>
                </c:pt>
                <c:pt idx="88">
                  <c:v>2.4146909363655888</c:v>
                </c:pt>
                <c:pt idx="89">
                  <c:v>2.4071133081901275</c:v>
                </c:pt>
                <c:pt idx="90">
                  <c:v>2.400729015843313</c:v>
                </c:pt>
                <c:pt idx="91">
                  <c:v>2.3953682579522937</c:v>
                </c:pt>
                <c:pt idx="92">
                  <c:v>2.3908804247074538</c:v>
                </c:pt>
                <c:pt idx="93">
                  <c:v>2.3871333829068386</c:v>
                </c:pt>
                <c:pt idx="94">
                  <c:v>2.3840122810985069</c:v>
                </c:pt>
                <c:pt idx="95">
                  <c:v>2.3814180745539306</c:v>
                </c:pt>
                <c:pt idx="96">
                  <c:v>2.3792659224556059</c:v>
                </c:pt>
                <c:pt idx="97">
                  <c:v>2.3774835671250898</c:v>
                </c:pt>
                <c:pt idx="98">
                  <c:v>2.3760097696685447</c:v>
                </c:pt>
                <c:pt idx="99">
                  <c:v>2.3747928485524037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61243408"/>
        <c:axId val="361243800"/>
      </c:scatterChart>
      <c:valAx>
        <c:axId val="361243408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100" b="0"/>
                </a:pPr>
                <a:r>
                  <a:rPr lang="en-GB" sz="1100" b="0"/>
                  <a:t>Time (Minutes)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361243800"/>
        <c:crosses val="autoZero"/>
        <c:crossBetween val="midCat"/>
      </c:valAx>
      <c:valAx>
        <c:axId val="36124380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100" b="0"/>
                </a:pPr>
                <a:r>
                  <a:rPr lang="en-GB" sz="1100" b="0"/>
                  <a:t>Log CFU/ml</a:t>
                </a:r>
                <a:r>
                  <a:rPr lang="en-GB" sz="1100" b="0" baseline="30000"/>
                  <a:t>-1</a:t>
                </a:r>
                <a:endParaRPr lang="en-GB" sz="1100" b="0"/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361243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9523</xdr:colOff>
      <xdr:row>16</xdr:row>
      <xdr:rowOff>161132</xdr:rowOff>
    </xdr:from>
    <xdr:to>
      <xdr:col>14</xdr:col>
      <xdr:colOff>128717</xdr:colOff>
      <xdr:row>41</xdr:row>
      <xdr:rowOff>76344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604836</xdr:colOff>
      <xdr:row>16</xdr:row>
      <xdr:rowOff>161131</xdr:rowOff>
    </xdr:from>
    <xdr:to>
      <xdr:col>14</xdr:col>
      <xdr:colOff>116811</xdr:colOff>
      <xdr:row>41</xdr:row>
      <xdr:rowOff>76343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592930</xdr:colOff>
      <xdr:row>16</xdr:row>
      <xdr:rowOff>6350</xdr:rowOff>
    </xdr:from>
    <xdr:to>
      <xdr:col>14</xdr:col>
      <xdr:colOff>104905</xdr:colOff>
      <xdr:row>40</xdr:row>
      <xdr:rowOff>88250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592930</xdr:colOff>
      <xdr:row>15</xdr:row>
      <xdr:rowOff>149225</xdr:rowOff>
    </xdr:from>
    <xdr:to>
      <xdr:col>14</xdr:col>
      <xdr:colOff>104905</xdr:colOff>
      <xdr:row>40</xdr:row>
      <xdr:rowOff>64438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28574</xdr:colOff>
      <xdr:row>16</xdr:row>
      <xdr:rowOff>6350</xdr:rowOff>
    </xdr:from>
    <xdr:to>
      <xdr:col>14</xdr:col>
      <xdr:colOff>64424</xdr:colOff>
      <xdr:row>40</xdr:row>
      <xdr:rowOff>88250</xdr:rowOff>
    </xdr:to>
    <xdr:graphicFrame macro="">
      <xdr:nvGraphicFramePr>
        <xdr:cNvPr id="3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9524</xdr:colOff>
      <xdr:row>15</xdr:row>
      <xdr:rowOff>130175</xdr:rowOff>
    </xdr:from>
    <xdr:to>
      <xdr:col>14</xdr:col>
      <xdr:colOff>81093</xdr:colOff>
      <xdr:row>40</xdr:row>
      <xdr:rowOff>45388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4"/>
  <sheetViews>
    <sheetView tabSelected="1" zoomScale="80" zoomScaleNormal="80" workbookViewId="0"/>
  </sheetViews>
  <sheetFormatPr defaultRowHeight="12.75" x14ac:dyDescent="0.2"/>
  <cols>
    <col min="3" max="3" width="12.28515625" bestFit="1" customWidth="1"/>
    <col min="4" max="4" width="9.42578125" bestFit="1" customWidth="1"/>
  </cols>
  <sheetData>
    <row r="1" spans="1:6" x14ac:dyDescent="0.2">
      <c r="A1" t="s">
        <v>2</v>
      </c>
      <c r="B1" t="s">
        <v>3</v>
      </c>
      <c r="C1" t="s">
        <v>4</v>
      </c>
      <c r="D1" t="s">
        <v>5</v>
      </c>
      <c r="E1" t="s">
        <v>0</v>
      </c>
      <c r="F1" t="s">
        <v>1</v>
      </c>
    </row>
    <row r="2" spans="1:6" x14ac:dyDescent="0.2">
      <c r="A2">
        <v>12628</v>
      </c>
      <c r="B2" t="s">
        <v>6</v>
      </c>
      <c r="C2" t="s">
        <v>51</v>
      </c>
      <c r="D2" t="s">
        <v>7</v>
      </c>
      <c r="E2" s="1">
        <v>0</v>
      </c>
      <c r="F2" s="2">
        <v>7</v>
      </c>
    </row>
    <row r="3" spans="1:6" x14ac:dyDescent="0.2">
      <c r="A3">
        <v>12628</v>
      </c>
      <c r="B3" t="s">
        <v>6</v>
      </c>
      <c r="C3" t="s">
        <v>51</v>
      </c>
      <c r="D3" t="s">
        <v>7</v>
      </c>
      <c r="E3" s="1">
        <v>4</v>
      </c>
      <c r="F3" s="2">
        <v>6.4580000000000002</v>
      </c>
    </row>
    <row r="4" spans="1:6" x14ac:dyDescent="0.2">
      <c r="A4">
        <v>12628</v>
      </c>
      <c r="B4" t="s">
        <v>6</v>
      </c>
      <c r="C4" t="s">
        <v>51</v>
      </c>
      <c r="D4" t="s">
        <v>7</v>
      </c>
      <c r="E4" s="1">
        <v>8</v>
      </c>
      <c r="F4" s="2">
        <v>5.7240000000000002</v>
      </c>
    </row>
    <row r="5" spans="1:6" x14ac:dyDescent="0.2">
      <c r="A5">
        <v>12628</v>
      </c>
      <c r="B5" t="s">
        <v>6</v>
      </c>
      <c r="C5" t="s">
        <v>51</v>
      </c>
      <c r="D5" t="s">
        <v>7</v>
      </c>
      <c r="E5" s="1">
        <v>12</v>
      </c>
      <c r="F5" s="2">
        <v>5.6719999999999997</v>
      </c>
    </row>
    <row r="6" spans="1:6" x14ac:dyDescent="0.2">
      <c r="A6">
        <v>12628</v>
      </c>
      <c r="B6" t="s">
        <v>6</v>
      </c>
      <c r="C6" t="s">
        <v>51</v>
      </c>
      <c r="D6" t="s">
        <v>7</v>
      </c>
      <c r="E6" s="1">
        <v>16</v>
      </c>
      <c r="F6" s="2">
        <v>4.7779999999999996</v>
      </c>
    </row>
    <row r="7" spans="1:6" x14ac:dyDescent="0.2">
      <c r="A7">
        <v>12628</v>
      </c>
      <c r="B7" t="s">
        <v>8</v>
      </c>
      <c r="C7" t="s">
        <v>51</v>
      </c>
      <c r="D7" t="s">
        <v>7</v>
      </c>
      <c r="E7" s="1">
        <v>0</v>
      </c>
      <c r="F7" s="2">
        <v>7.1239999999999997</v>
      </c>
    </row>
    <row r="8" spans="1:6" x14ac:dyDescent="0.2">
      <c r="A8">
        <v>12628</v>
      </c>
      <c r="B8" t="s">
        <v>8</v>
      </c>
      <c r="C8" t="s">
        <v>51</v>
      </c>
      <c r="D8" t="s">
        <v>7</v>
      </c>
      <c r="E8" s="1">
        <v>4</v>
      </c>
      <c r="F8" s="2">
        <v>6.5679999999999996</v>
      </c>
    </row>
    <row r="9" spans="1:6" x14ac:dyDescent="0.2">
      <c r="A9">
        <v>12628</v>
      </c>
      <c r="B9" t="s">
        <v>8</v>
      </c>
      <c r="C9" t="s">
        <v>51</v>
      </c>
      <c r="D9" t="s">
        <v>7</v>
      </c>
      <c r="E9" s="1">
        <v>8</v>
      </c>
      <c r="F9" s="2">
        <v>5.1040000000000001</v>
      </c>
    </row>
    <row r="10" spans="1:6" x14ac:dyDescent="0.2">
      <c r="A10">
        <v>12628</v>
      </c>
      <c r="B10" t="s">
        <v>8</v>
      </c>
      <c r="C10" t="s">
        <v>51</v>
      </c>
      <c r="D10" t="s">
        <v>7</v>
      </c>
      <c r="E10" s="1">
        <v>12</v>
      </c>
      <c r="F10" s="2">
        <v>5.2119999999999997</v>
      </c>
    </row>
    <row r="11" spans="1:6" x14ac:dyDescent="0.2">
      <c r="A11">
        <v>12628</v>
      </c>
      <c r="B11" t="s">
        <v>8</v>
      </c>
      <c r="C11" t="s">
        <v>51</v>
      </c>
      <c r="D11" t="s">
        <v>7</v>
      </c>
      <c r="E11" s="1">
        <v>16</v>
      </c>
      <c r="F11" s="2">
        <v>4.0679999999999996</v>
      </c>
    </row>
    <row r="12" spans="1:6" x14ac:dyDescent="0.2">
      <c r="A12">
        <v>12628</v>
      </c>
      <c r="B12" t="s">
        <v>9</v>
      </c>
      <c r="C12" t="s">
        <v>51</v>
      </c>
      <c r="D12" t="s">
        <v>7</v>
      </c>
      <c r="E12" s="1">
        <v>0</v>
      </c>
      <c r="F12" s="2">
        <v>7.09</v>
      </c>
    </row>
    <row r="13" spans="1:6" x14ac:dyDescent="0.2">
      <c r="A13">
        <v>12628</v>
      </c>
      <c r="B13" t="s">
        <v>9</v>
      </c>
      <c r="C13" t="s">
        <v>51</v>
      </c>
      <c r="D13" t="s">
        <v>7</v>
      </c>
      <c r="E13" s="1">
        <v>4</v>
      </c>
      <c r="F13" s="2">
        <v>6.2789999999999999</v>
      </c>
    </row>
    <row r="14" spans="1:6" x14ac:dyDescent="0.2">
      <c r="A14">
        <v>12628</v>
      </c>
      <c r="B14" t="s">
        <v>9</v>
      </c>
      <c r="C14" t="s">
        <v>51</v>
      </c>
      <c r="D14" t="s">
        <v>7</v>
      </c>
      <c r="E14" s="1">
        <v>8</v>
      </c>
      <c r="F14" s="2">
        <v>5</v>
      </c>
    </row>
    <row r="15" spans="1:6" x14ac:dyDescent="0.2">
      <c r="A15">
        <v>12628</v>
      </c>
      <c r="B15" t="s">
        <v>9</v>
      </c>
      <c r="C15" t="s">
        <v>51</v>
      </c>
      <c r="D15" t="s">
        <v>7</v>
      </c>
      <c r="E15" s="1">
        <v>12</v>
      </c>
      <c r="F15" s="2">
        <v>5.1550000000000002</v>
      </c>
    </row>
    <row r="16" spans="1:6" x14ac:dyDescent="0.2">
      <c r="A16">
        <v>12628</v>
      </c>
      <c r="B16" t="s">
        <v>9</v>
      </c>
      <c r="C16" t="s">
        <v>51</v>
      </c>
      <c r="D16" t="s">
        <v>7</v>
      </c>
      <c r="E16" s="1">
        <v>16</v>
      </c>
      <c r="F16" s="2">
        <v>4.1239999999999997</v>
      </c>
    </row>
    <row r="17" spans="1:6" x14ac:dyDescent="0.2">
      <c r="A17">
        <v>12628</v>
      </c>
      <c r="B17" t="s">
        <v>6</v>
      </c>
      <c r="C17" t="s">
        <v>51</v>
      </c>
      <c r="D17" t="s">
        <v>7</v>
      </c>
      <c r="E17" s="1">
        <v>0</v>
      </c>
      <c r="F17" s="2">
        <v>6.9684829490000002</v>
      </c>
    </row>
    <row r="18" spans="1:6" x14ac:dyDescent="0.2">
      <c r="A18">
        <v>12628</v>
      </c>
      <c r="B18" t="s">
        <v>6</v>
      </c>
      <c r="C18" t="s">
        <v>51</v>
      </c>
      <c r="D18" t="s">
        <v>7</v>
      </c>
      <c r="E18" s="1">
        <v>1</v>
      </c>
      <c r="F18" s="2">
        <v>6.9030899870000004</v>
      </c>
    </row>
    <row r="19" spans="1:6" x14ac:dyDescent="0.2">
      <c r="A19">
        <v>12628</v>
      </c>
      <c r="B19" t="s">
        <v>6</v>
      </c>
      <c r="C19" t="s">
        <v>51</v>
      </c>
      <c r="D19" t="s">
        <v>7</v>
      </c>
      <c r="E19" s="1">
        <v>2</v>
      </c>
      <c r="F19" s="2">
        <v>6.4149733480000002</v>
      </c>
    </row>
    <row r="20" spans="1:6" x14ac:dyDescent="0.2">
      <c r="A20">
        <v>12628</v>
      </c>
      <c r="B20" t="s">
        <v>6</v>
      </c>
      <c r="C20" t="s">
        <v>51</v>
      </c>
      <c r="D20" t="s">
        <v>7</v>
      </c>
      <c r="E20" s="1">
        <v>4</v>
      </c>
      <c r="F20" s="2">
        <v>3.7558748560000002</v>
      </c>
    </row>
    <row r="21" spans="1:6" x14ac:dyDescent="0.2">
      <c r="A21">
        <v>12628</v>
      </c>
      <c r="B21" t="s">
        <v>6</v>
      </c>
      <c r="C21" t="s">
        <v>51</v>
      </c>
      <c r="D21" t="s">
        <v>7</v>
      </c>
      <c r="E21" s="1">
        <v>6</v>
      </c>
      <c r="F21" s="2">
        <v>3.4265112609999999</v>
      </c>
    </row>
    <row r="22" spans="1:6" x14ac:dyDescent="0.2">
      <c r="A22">
        <v>12628</v>
      </c>
      <c r="B22" t="s">
        <v>6</v>
      </c>
      <c r="C22" t="s">
        <v>51</v>
      </c>
      <c r="D22" t="s">
        <v>7</v>
      </c>
      <c r="E22" s="1">
        <v>10</v>
      </c>
      <c r="F22" s="2">
        <v>2.4771212550000001</v>
      </c>
    </row>
    <row r="23" spans="1:6" x14ac:dyDescent="0.2">
      <c r="A23">
        <v>12628</v>
      </c>
      <c r="B23" t="s">
        <v>10</v>
      </c>
      <c r="C23" t="s">
        <v>51</v>
      </c>
      <c r="D23" t="s">
        <v>7</v>
      </c>
      <c r="E23" s="1">
        <v>0</v>
      </c>
      <c r="F23" s="2">
        <v>7</v>
      </c>
    </row>
    <row r="24" spans="1:6" x14ac:dyDescent="0.2">
      <c r="A24">
        <v>12628</v>
      </c>
      <c r="B24" t="s">
        <v>10</v>
      </c>
      <c r="C24" t="s">
        <v>51</v>
      </c>
      <c r="D24" t="s">
        <v>7</v>
      </c>
      <c r="E24" s="1">
        <v>2</v>
      </c>
      <c r="F24" s="2">
        <v>6.3560258569999997</v>
      </c>
    </row>
    <row r="25" spans="1:6" x14ac:dyDescent="0.2">
      <c r="A25">
        <v>12628</v>
      </c>
      <c r="B25" t="s">
        <v>10</v>
      </c>
      <c r="C25" t="s">
        <v>51</v>
      </c>
      <c r="D25" t="s">
        <v>7</v>
      </c>
      <c r="E25" s="1">
        <v>4</v>
      </c>
      <c r="F25" s="2">
        <v>4.0413926849999999</v>
      </c>
    </row>
    <row r="26" spans="1:6" x14ac:dyDescent="0.2">
      <c r="A26">
        <v>12628</v>
      </c>
      <c r="B26" t="s">
        <v>10</v>
      </c>
      <c r="C26" t="s">
        <v>51</v>
      </c>
      <c r="D26" t="s">
        <v>7</v>
      </c>
      <c r="E26" s="1">
        <v>6</v>
      </c>
      <c r="F26" s="2">
        <v>2</v>
      </c>
    </row>
    <row r="27" spans="1:6" x14ac:dyDescent="0.2">
      <c r="A27">
        <v>12628</v>
      </c>
      <c r="B27" t="s">
        <v>8</v>
      </c>
      <c r="C27" t="s">
        <v>51</v>
      </c>
      <c r="D27" t="s">
        <v>7</v>
      </c>
      <c r="E27" s="1">
        <v>0</v>
      </c>
      <c r="F27" s="2">
        <v>6.9867717340000004</v>
      </c>
    </row>
    <row r="28" spans="1:6" x14ac:dyDescent="0.2">
      <c r="A28">
        <v>12628</v>
      </c>
      <c r="B28" t="s">
        <v>8</v>
      </c>
      <c r="C28" t="s">
        <v>51</v>
      </c>
      <c r="D28" t="s">
        <v>7</v>
      </c>
      <c r="E28" s="1">
        <v>1</v>
      </c>
      <c r="F28" s="2">
        <v>6.8864907249999998</v>
      </c>
    </row>
    <row r="29" spans="1:6" x14ac:dyDescent="0.2">
      <c r="A29">
        <v>12628</v>
      </c>
      <c r="B29" t="s">
        <v>8</v>
      </c>
      <c r="C29" t="s">
        <v>51</v>
      </c>
      <c r="D29" t="s">
        <v>7</v>
      </c>
      <c r="E29" s="1">
        <v>2</v>
      </c>
      <c r="F29" s="2">
        <v>6.3424226810000004</v>
      </c>
    </row>
    <row r="30" spans="1:6" x14ac:dyDescent="0.2">
      <c r="A30">
        <v>12628</v>
      </c>
      <c r="B30" t="s">
        <v>8</v>
      </c>
      <c r="C30" t="s">
        <v>51</v>
      </c>
      <c r="D30" t="s">
        <v>7</v>
      </c>
      <c r="E30" s="1">
        <v>4</v>
      </c>
      <c r="F30" s="2">
        <v>4.2121876040000004</v>
      </c>
    </row>
    <row r="31" spans="1:6" x14ac:dyDescent="0.2">
      <c r="A31">
        <v>12628</v>
      </c>
      <c r="B31" t="s">
        <v>8</v>
      </c>
      <c r="C31" t="s">
        <v>51</v>
      </c>
      <c r="D31" t="s">
        <v>7</v>
      </c>
      <c r="E31" s="1">
        <v>6</v>
      </c>
      <c r="F31" s="2">
        <v>3.322219295</v>
      </c>
    </row>
    <row r="32" spans="1:6" x14ac:dyDescent="0.2">
      <c r="A32">
        <v>12628</v>
      </c>
      <c r="B32" t="s">
        <v>8</v>
      </c>
      <c r="C32" t="s">
        <v>51</v>
      </c>
      <c r="D32" t="s">
        <v>7</v>
      </c>
      <c r="E32" s="1">
        <v>10</v>
      </c>
      <c r="F32" s="2">
        <v>2.8633228599999998</v>
      </c>
    </row>
    <row r="33" spans="1:6" x14ac:dyDescent="0.2">
      <c r="A33">
        <v>12628</v>
      </c>
      <c r="B33" t="s">
        <v>11</v>
      </c>
      <c r="C33" t="s">
        <v>51</v>
      </c>
      <c r="D33" t="s">
        <v>7</v>
      </c>
      <c r="E33" s="1">
        <v>0</v>
      </c>
      <c r="F33" s="2">
        <v>7.1238516409999999</v>
      </c>
    </row>
    <row r="34" spans="1:6" x14ac:dyDescent="0.2">
      <c r="A34">
        <v>12628</v>
      </c>
      <c r="B34" t="s">
        <v>11</v>
      </c>
      <c r="C34" t="s">
        <v>51</v>
      </c>
      <c r="D34" t="s">
        <v>7</v>
      </c>
      <c r="E34" s="1">
        <v>2</v>
      </c>
      <c r="F34" s="2">
        <v>6.2479732659999998</v>
      </c>
    </row>
    <row r="35" spans="1:6" x14ac:dyDescent="0.2">
      <c r="A35">
        <v>12628</v>
      </c>
      <c r="B35" t="s">
        <v>11</v>
      </c>
      <c r="C35" t="s">
        <v>51</v>
      </c>
      <c r="D35" t="s">
        <v>7</v>
      </c>
      <c r="E35" s="1">
        <v>4</v>
      </c>
      <c r="F35" s="2">
        <v>3.72427587</v>
      </c>
    </row>
    <row r="36" spans="1:6" x14ac:dyDescent="0.2">
      <c r="A36">
        <v>12628</v>
      </c>
      <c r="B36" t="s">
        <v>11</v>
      </c>
      <c r="C36" t="s">
        <v>51</v>
      </c>
      <c r="D36" t="s">
        <v>7</v>
      </c>
      <c r="E36" s="1">
        <v>6</v>
      </c>
      <c r="F36" s="2">
        <v>2</v>
      </c>
    </row>
    <row r="37" spans="1:6" x14ac:dyDescent="0.2">
      <c r="A37">
        <v>12628</v>
      </c>
      <c r="B37" t="s">
        <v>9</v>
      </c>
      <c r="C37" t="s">
        <v>51</v>
      </c>
      <c r="D37" t="s">
        <v>7</v>
      </c>
      <c r="E37" s="1">
        <v>0</v>
      </c>
      <c r="F37" s="2">
        <v>7.068185862</v>
      </c>
    </row>
    <row r="38" spans="1:6" x14ac:dyDescent="0.2">
      <c r="A38">
        <v>12628</v>
      </c>
      <c r="B38" t="s">
        <v>9</v>
      </c>
      <c r="C38" t="s">
        <v>51</v>
      </c>
      <c r="D38" t="s">
        <v>7</v>
      </c>
      <c r="E38" s="1">
        <v>1</v>
      </c>
      <c r="F38" s="2">
        <v>6.9190780920000003</v>
      </c>
    </row>
    <row r="39" spans="1:6" x14ac:dyDescent="0.2">
      <c r="A39">
        <v>12628</v>
      </c>
      <c r="B39" t="s">
        <v>9</v>
      </c>
      <c r="C39" t="s">
        <v>51</v>
      </c>
      <c r="D39" t="s">
        <v>7</v>
      </c>
      <c r="E39" s="1">
        <v>2</v>
      </c>
      <c r="F39" s="2">
        <v>6.2944662259999999</v>
      </c>
    </row>
    <row r="40" spans="1:6" x14ac:dyDescent="0.2">
      <c r="A40">
        <v>12628</v>
      </c>
      <c r="B40" t="s">
        <v>9</v>
      </c>
      <c r="C40" t="s">
        <v>51</v>
      </c>
      <c r="D40" t="s">
        <v>7</v>
      </c>
      <c r="E40" s="1">
        <v>4</v>
      </c>
      <c r="F40" s="2">
        <v>4.3673559209999997</v>
      </c>
    </row>
    <row r="41" spans="1:6" x14ac:dyDescent="0.2">
      <c r="A41">
        <v>12628</v>
      </c>
      <c r="B41" t="s">
        <v>9</v>
      </c>
      <c r="C41" t="s">
        <v>51</v>
      </c>
      <c r="D41" t="s">
        <v>7</v>
      </c>
      <c r="E41" s="1">
        <v>6</v>
      </c>
      <c r="F41" s="2">
        <v>2.8864907249999998</v>
      </c>
    </row>
    <row r="42" spans="1:6" x14ac:dyDescent="0.2">
      <c r="A42">
        <v>12628</v>
      </c>
      <c r="B42" t="s">
        <v>9</v>
      </c>
      <c r="C42" t="s">
        <v>51</v>
      </c>
      <c r="D42" t="s">
        <v>7</v>
      </c>
      <c r="E42" s="1">
        <v>10</v>
      </c>
      <c r="F42" s="2">
        <v>3.2380461029999998</v>
      </c>
    </row>
    <row r="43" spans="1:6" x14ac:dyDescent="0.2">
      <c r="A43">
        <v>12628</v>
      </c>
      <c r="B43" t="s">
        <v>12</v>
      </c>
      <c r="C43" t="s">
        <v>51</v>
      </c>
      <c r="D43" t="s">
        <v>7</v>
      </c>
      <c r="E43" s="1">
        <v>0</v>
      </c>
      <c r="F43" s="2">
        <v>7.0899051110000002</v>
      </c>
    </row>
    <row r="44" spans="1:6" x14ac:dyDescent="0.2">
      <c r="A44">
        <v>12628</v>
      </c>
      <c r="B44" t="s">
        <v>12</v>
      </c>
      <c r="C44" t="s">
        <v>51</v>
      </c>
      <c r="D44" t="s">
        <v>7</v>
      </c>
      <c r="E44" s="1">
        <v>2</v>
      </c>
      <c r="F44" s="2">
        <v>6.204119983</v>
      </c>
    </row>
    <row r="45" spans="1:6" x14ac:dyDescent="0.2">
      <c r="A45">
        <v>12628</v>
      </c>
      <c r="B45" t="s">
        <v>12</v>
      </c>
      <c r="C45" t="s">
        <v>51</v>
      </c>
      <c r="D45" t="s">
        <v>7</v>
      </c>
      <c r="E45" s="1">
        <v>4</v>
      </c>
      <c r="F45" s="2">
        <v>3.2304489209999998</v>
      </c>
    </row>
    <row r="46" spans="1:6" x14ac:dyDescent="0.2">
      <c r="A46">
        <v>12662</v>
      </c>
      <c r="B46" t="s">
        <v>6</v>
      </c>
      <c r="C46" t="s">
        <v>51</v>
      </c>
      <c r="D46" t="s">
        <v>7</v>
      </c>
      <c r="E46" s="1">
        <v>0</v>
      </c>
      <c r="F46" s="2">
        <v>6.9029999999999996</v>
      </c>
    </row>
    <row r="47" spans="1:6" x14ac:dyDescent="0.2">
      <c r="A47">
        <v>12662</v>
      </c>
      <c r="B47" t="s">
        <v>6</v>
      </c>
      <c r="C47" t="s">
        <v>51</v>
      </c>
      <c r="D47" t="s">
        <v>7</v>
      </c>
      <c r="E47" s="1">
        <v>4</v>
      </c>
      <c r="F47" s="2">
        <v>6.6719999999999997</v>
      </c>
    </row>
    <row r="48" spans="1:6" x14ac:dyDescent="0.2">
      <c r="A48">
        <v>12662</v>
      </c>
      <c r="B48" t="s">
        <v>6</v>
      </c>
      <c r="C48" t="s">
        <v>51</v>
      </c>
      <c r="D48" t="s">
        <v>7</v>
      </c>
      <c r="E48" s="1">
        <v>8</v>
      </c>
      <c r="F48" s="2">
        <v>6.3220000000000001</v>
      </c>
    </row>
    <row r="49" spans="1:16" x14ac:dyDescent="0.2">
      <c r="A49">
        <v>12662</v>
      </c>
      <c r="B49" t="s">
        <v>6</v>
      </c>
      <c r="C49" t="s">
        <v>51</v>
      </c>
      <c r="D49" t="s">
        <v>7</v>
      </c>
      <c r="E49" s="1">
        <v>12</v>
      </c>
      <c r="F49" s="2">
        <v>6.0529999999999999</v>
      </c>
    </row>
    <row r="50" spans="1:16" x14ac:dyDescent="0.2">
      <c r="A50">
        <v>12662</v>
      </c>
      <c r="B50" t="s">
        <v>6</v>
      </c>
      <c r="C50" t="s">
        <v>51</v>
      </c>
      <c r="D50" t="s">
        <v>7</v>
      </c>
      <c r="E50" s="1">
        <v>16</v>
      </c>
      <c r="F50" s="2">
        <v>4.8630000000000004</v>
      </c>
    </row>
    <row r="51" spans="1:16" x14ac:dyDescent="0.2">
      <c r="A51">
        <v>12662</v>
      </c>
      <c r="B51" t="s">
        <v>8</v>
      </c>
      <c r="C51" t="s">
        <v>51</v>
      </c>
      <c r="D51" t="s">
        <v>7</v>
      </c>
      <c r="E51" s="1">
        <v>0</v>
      </c>
      <c r="F51" s="2">
        <v>6.8630000000000004</v>
      </c>
    </row>
    <row r="52" spans="1:16" x14ac:dyDescent="0.2">
      <c r="A52">
        <v>12662</v>
      </c>
      <c r="B52" t="s">
        <v>8</v>
      </c>
      <c r="C52" t="s">
        <v>51</v>
      </c>
      <c r="D52" t="s">
        <v>7</v>
      </c>
      <c r="E52" s="1">
        <v>4</v>
      </c>
      <c r="F52" s="2">
        <v>6.4770000000000003</v>
      </c>
    </row>
    <row r="53" spans="1:16" x14ac:dyDescent="0.2">
      <c r="A53">
        <v>12662</v>
      </c>
      <c r="B53" t="s">
        <v>8</v>
      </c>
      <c r="C53" t="s">
        <v>51</v>
      </c>
      <c r="D53" t="s">
        <v>7</v>
      </c>
      <c r="E53" s="1">
        <v>8</v>
      </c>
      <c r="F53" s="2">
        <v>6.3220000000000001</v>
      </c>
    </row>
    <row r="54" spans="1:16" x14ac:dyDescent="0.2">
      <c r="A54">
        <v>12662</v>
      </c>
      <c r="B54" t="s">
        <v>8</v>
      </c>
      <c r="C54" t="s">
        <v>51</v>
      </c>
      <c r="D54" t="s">
        <v>7</v>
      </c>
      <c r="E54" s="1">
        <v>12</v>
      </c>
      <c r="F54" s="2">
        <v>6.0410000000000004</v>
      </c>
    </row>
    <row r="55" spans="1:16" x14ac:dyDescent="0.2">
      <c r="A55">
        <v>12662</v>
      </c>
      <c r="B55" t="s">
        <v>8</v>
      </c>
      <c r="C55" t="s">
        <v>51</v>
      </c>
      <c r="D55" t="s">
        <v>7</v>
      </c>
      <c r="E55" s="1">
        <v>16</v>
      </c>
      <c r="F55" s="2">
        <v>5.1550000000000002</v>
      </c>
    </row>
    <row r="56" spans="1:16" x14ac:dyDescent="0.2">
      <c r="A56">
        <v>12662</v>
      </c>
      <c r="B56" t="s">
        <v>9</v>
      </c>
      <c r="C56" t="s">
        <v>51</v>
      </c>
      <c r="D56" t="s">
        <v>7</v>
      </c>
      <c r="E56" s="1">
        <v>0</v>
      </c>
      <c r="F56" s="2">
        <v>6.8449999999999998</v>
      </c>
    </row>
    <row r="57" spans="1:16" x14ac:dyDescent="0.2">
      <c r="A57">
        <v>12662</v>
      </c>
      <c r="B57" t="s">
        <v>9</v>
      </c>
      <c r="C57" t="s">
        <v>51</v>
      </c>
      <c r="D57" t="s">
        <v>7</v>
      </c>
      <c r="E57" s="1">
        <v>4</v>
      </c>
      <c r="F57" s="2">
        <v>6.7990000000000004</v>
      </c>
    </row>
    <row r="58" spans="1:16" x14ac:dyDescent="0.2">
      <c r="A58">
        <v>12662</v>
      </c>
      <c r="B58" t="s">
        <v>9</v>
      </c>
      <c r="C58" t="s">
        <v>51</v>
      </c>
      <c r="D58" t="s">
        <v>7</v>
      </c>
      <c r="E58" s="1">
        <v>8</v>
      </c>
      <c r="F58" s="2">
        <v>6.2720000000000002</v>
      </c>
    </row>
    <row r="59" spans="1:16" x14ac:dyDescent="0.2">
      <c r="A59">
        <v>12662</v>
      </c>
      <c r="B59" t="s">
        <v>9</v>
      </c>
      <c r="C59" t="s">
        <v>51</v>
      </c>
      <c r="D59" t="s">
        <v>7</v>
      </c>
      <c r="E59" s="1">
        <v>12</v>
      </c>
      <c r="F59" s="2">
        <v>6.09</v>
      </c>
    </row>
    <row r="60" spans="1:16" x14ac:dyDescent="0.2">
      <c r="A60">
        <v>12662</v>
      </c>
      <c r="B60" t="s">
        <v>9</v>
      </c>
      <c r="C60" t="s">
        <v>51</v>
      </c>
      <c r="D60" t="s">
        <v>7</v>
      </c>
      <c r="E60" s="1">
        <v>16</v>
      </c>
      <c r="F60" s="2">
        <v>4.7990000000000004</v>
      </c>
    </row>
    <row r="61" spans="1:16" x14ac:dyDescent="0.2">
      <c r="A61">
        <v>12662</v>
      </c>
      <c r="B61" t="s">
        <v>6</v>
      </c>
      <c r="C61" t="s">
        <v>51</v>
      </c>
      <c r="D61" t="s">
        <v>7</v>
      </c>
      <c r="E61" s="1">
        <v>0</v>
      </c>
      <c r="F61" s="2">
        <v>6.826074803</v>
      </c>
      <c r="L61" s="2"/>
      <c r="P61" s="2"/>
    </row>
    <row r="62" spans="1:16" x14ac:dyDescent="0.2">
      <c r="A62">
        <v>12662</v>
      </c>
      <c r="B62" t="s">
        <v>6</v>
      </c>
      <c r="C62" t="s">
        <v>51</v>
      </c>
      <c r="D62" t="s">
        <v>7</v>
      </c>
      <c r="E62" s="1">
        <v>1</v>
      </c>
      <c r="F62" s="2">
        <v>6.7781512499999996</v>
      </c>
      <c r="L62" s="2"/>
      <c r="P62" s="2"/>
    </row>
    <row r="63" spans="1:16" x14ac:dyDescent="0.2">
      <c r="A63">
        <v>12662</v>
      </c>
      <c r="B63" t="s">
        <v>6</v>
      </c>
      <c r="C63" t="s">
        <v>51</v>
      </c>
      <c r="D63" t="s">
        <v>7</v>
      </c>
      <c r="E63" s="1">
        <v>2</v>
      </c>
      <c r="F63" s="2">
        <v>6.307496038</v>
      </c>
      <c r="L63" s="2"/>
      <c r="P63" s="2"/>
    </row>
    <row r="64" spans="1:16" x14ac:dyDescent="0.2">
      <c r="A64">
        <v>12662</v>
      </c>
      <c r="B64" t="s">
        <v>6</v>
      </c>
      <c r="C64" t="s">
        <v>51</v>
      </c>
      <c r="D64" t="s">
        <v>7</v>
      </c>
      <c r="E64" s="1">
        <v>4</v>
      </c>
      <c r="F64" s="2">
        <v>5.9867717340000004</v>
      </c>
      <c r="L64" s="2"/>
      <c r="P64" s="2"/>
    </row>
    <row r="65" spans="1:16" x14ac:dyDescent="0.2">
      <c r="A65">
        <v>12662</v>
      </c>
      <c r="B65" t="s">
        <v>6</v>
      </c>
      <c r="C65" t="s">
        <v>51</v>
      </c>
      <c r="D65" t="s">
        <v>7</v>
      </c>
      <c r="E65" s="1">
        <v>6</v>
      </c>
      <c r="F65" s="2">
        <v>5.559906625</v>
      </c>
      <c r="L65" s="2"/>
      <c r="P65" s="2"/>
    </row>
    <row r="66" spans="1:16" x14ac:dyDescent="0.2">
      <c r="A66">
        <v>12662</v>
      </c>
      <c r="B66" t="s">
        <v>6</v>
      </c>
      <c r="C66" t="s">
        <v>51</v>
      </c>
      <c r="D66" t="s">
        <v>7</v>
      </c>
      <c r="E66" s="1">
        <v>8</v>
      </c>
      <c r="F66" s="2">
        <v>5.6159500519999996</v>
      </c>
      <c r="L66" s="2"/>
      <c r="P66" s="2"/>
    </row>
    <row r="67" spans="1:16" x14ac:dyDescent="0.2">
      <c r="A67">
        <v>12662</v>
      </c>
      <c r="B67" t="s">
        <v>6</v>
      </c>
      <c r="C67" t="s">
        <v>51</v>
      </c>
      <c r="D67" t="s">
        <v>7</v>
      </c>
      <c r="E67" s="1">
        <v>10</v>
      </c>
      <c r="F67" s="2">
        <v>4.9867717340000004</v>
      </c>
      <c r="L67" s="2"/>
      <c r="P67" s="2"/>
    </row>
    <row r="68" spans="1:16" x14ac:dyDescent="0.2">
      <c r="A68">
        <v>12662</v>
      </c>
      <c r="B68" t="s">
        <v>10</v>
      </c>
      <c r="C68" t="s">
        <v>51</v>
      </c>
      <c r="D68" t="s">
        <v>7</v>
      </c>
      <c r="E68" s="1">
        <v>0</v>
      </c>
      <c r="F68" s="2">
        <v>6.9030899870000004</v>
      </c>
      <c r="L68" s="2"/>
      <c r="P68" s="2"/>
    </row>
    <row r="69" spans="1:16" x14ac:dyDescent="0.2">
      <c r="A69">
        <v>12662</v>
      </c>
      <c r="B69" t="s">
        <v>10</v>
      </c>
      <c r="C69" t="s">
        <v>51</v>
      </c>
      <c r="D69" t="s">
        <v>7</v>
      </c>
      <c r="E69" s="1">
        <v>2</v>
      </c>
      <c r="F69" s="2">
        <v>6.7558748560000002</v>
      </c>
      <c r="L69" s="2"/>
      <c r="P69" s="2"/>
    </row>
    <row r="70" spans="1:16" x14ac:dyDescent="0.2">
      <c r="A70">
        <v>12662</v>
      </c>
      <c r="B70" t="s">
        <v>10</v>
      </c>
      <c r="C70" t="s">
        <v>51</v>
      </c>
      <c r="D70" t="s">
        <v>7</v>
      </c>
      <c r="E70" s="1">
        <v>4</v>
      </c>
      <c r="F70" s="2">
        <v>4.5185139400000001</v>
      </c>
      <c r="L70" s="2"/>
      <c r="P70" s="2"/>
    </row>
    <row r="71" spans="1:16" x14ac:dyDescent="0.2">
      <c r="A71">
        <v>12662</v>
      </c>
      <c r="B71" t="s">
        <v>10</v>
      </c>
      <c r="C71" t="s">
        <v>51</v>
      </c>
      <c r="D71" t="s">
        <v>7</v>
      </c>
      <c r="E71" s="1">
        <v>6</v>
      </c>
      <c r="F71" s="2">
        <v>4.9395192530000003</v>
      </c>
      <c r="L71" s="2"/>
      <c r="P71" s="2"/>
    </row>
    <row r="72" spans="1:16" x14ac:dyDescent="0.2">
      <c r="A72">
        <v>12662</v>
      </c>
      <c r="B72" t="s">
        <v>8</v>
      </c>
      <c r="C72" t="s">
        <v>51</v>
      </c>
      <c r="D72" t="s">
        <v>7</v>
      </c>
      <c r="E72" s="1">
        <v>0</v>
      </c>
      <c r="F72" s="2">
        <v>6.9867717340000004</v>
      </c>
      <c r="L72" s="2"/>
      <c r="P72" s="2"/>
    </row>
    <row r="73" spans="1:16" x14ac:dyDescent="0.2">
      <c r="A73">
        <v>12662</v>
      </c>
      <c r="B73" t="s">
        <v>8</v>
      </c>
      <c r="C73" t="s">
        <v>51</v>
      </c>
      <c r="D73" t="s">
        <v>7</v>
      </c>
      <c r="E73" s="1">
        <v>1</v>
      </c>
      <c r="F73" s="2">
        <v>6.602059991</v>
      </c>
      <c r="L73" s="2"/>
      <c r="P73" s="2"/>
    </row>
    <row r="74" spans="1:16" x14ac:dyDescent="0.2">
      <c r="A74">
        <v>12662</v>
      </c>
      <c r="B74" t="s">
        <v>8</v>
      </c>
      <c r="C74" t="s">
        <v>51</v>
      </c>
      <c r="D74" t="s">
        <v>7</v>
      </c>
      <c r="E74" s="1">
        <v>2</v>
      </c>
      <c r="F74" s="2">
        <v>6.602059991</v>
      </c>
      <c r="L74" s="2"/>
      <c r="P74" s="2"/>
    </row>
    <row r="75" spans="1:16" x14ac:dyDescent="0.2">
      <c r="A75">
        <v>12662</v>
      </c>
      <c r="B75" t="s">
        <v>8</v>
      </c>
      <c r="C75" t="s">
        <v>51</v>
      </c>
      <c r="D75" t="s">
        <v>7</v>
      </c>
      <c r="E75" s="1">
        <v>4</v>
      </c>
      <c r="F75" s="2">
        <v>5.7781512499999996</v>
      </c>
      <c r="L75" s="2"/>
    </row>
    <row r="76" spans="1:16" x14ac:dyDescent="0.2">
      <c r="A76">
        <v>12662</v>
      </c>
      <c r="B76" t="s">
        <v>8</v>
      </c>
      <c r="C76" t="s">
        <v>51</v>
      </c>
      <c r="D76" t="s">
        <v>7</v>
      </c>
      <c r="E76" s="1">
        <v>6</v>
      </c>
      <c r="F76" s="2">
        <v>5.0413926849999999</v>
      </c>
      <c r="L76" s="2"/>
    </row>
    <row r="77" spans="1:16" x14ac:dyDescent="0.2">
      <c r="A77">
        <v>12662</v>
      </c>
      <c r="B77" t="s">
        <v>8</v>
      </c>
      <c r="C77" t="s">
        <v>51</v>
      </c>
      <c r="D77" t="s">
        <v>7</v>
      </c>
      <c r="E77" s="1">
        <v>8</v>
      </c>
      <c r="F77" s="2">
        <v>5.1673173349999999</v>
      </c>
      <c r="L77" s="2"/>
    </row>
    <row r="78" spans="1:16" x14ac:dyDescent="0.2">
      <c r="A78">
        <v>12662</v>
      </c>
      <c r="B78" t="s">
        <v>8</v>
      </c>
      <c r="C78" t="s">
        <v>51</v>
      </c>
      <c r="D78" t="s">
        <v>7</v>
      </c>
      <c r="E78" s="1">
        <v>10</v>
      </c>
      <c r="F78" s="2">
        <v>3.698970004</v>
      </c>
      <c r="L78" s="2"/>
    </row>
    <row r="79" spans="1:16" x14ac:dyDescent="0.2">
      <c r="A79">
        <v>12662</v>
      </c>
      <c r="B79" t="s">
        <v>11</v>
      </c>
      <c r="C79" t="s">
        <v>51</v>
      </c>
      <c r="D79" t="s">
        <v>7</v>
      </c>
      <c r="E79" s="1">
        <v>0</v>
      </c>
      <c r="F79" s="2">
        <v>6.8633228600000002</v>
      </c>
      <c r="L79" s="2"/>
    </row>
    <row r="80" spans="1:16" x14ac:dyDescent="0.2">
      <c r="A80">
        <v>12662</v>
      </c>
      <c r="B80" t="s">
        <v>11</v>
      </c>
      <c r="C80" t="s">
        <v>51</v>
      </c>
      <c r="D80" t="s">
        <v>7</v>
      </c>
      <c r="E80" s="1">
        <v>2</v>
      </c>
      <c r="F80" s="2">
        <v>6.7781512499999996</v>
      </c>
      <c r="L80" s="2"/>
    </row>
    <row r="81" spans="1:6" x14ac:dyDescent="0.2">
      <c r="A81">
        <v>12662</v>
      </c>
      <c r="B81" t="s">
        <v>11</v>
      </c>
      <c r="C81" t="s">
        <v>51</v>
      </c>
      <c r="D81" t="s">
        <v>7</v>
      </c>
      <c r="E81" s="1">
        <v>4</v>
      </c>
      <c r="F81" s="2">
        <v>4.6989700040000004</v>
      </c>
    </row>
    <row r="82" spans="1:6" x14ac:dyDescent="0.2">
      <c r="A82">
        <v>12662</v>
      </c>
      <c r="B82" t="s">
        <v>11</v>
      </c>
      <c r="C82" t="s">
        <v>51</v>
      </c>
      <c r="D82" t="s">
        <v>7</v>
      </c>
      <c r="E82" s="1">
        <v>6</v>
      </c>
      <c r="F82" s="2">
        <v>4.7781512499999996</v>
      </c>
    </row>
    <row r="83" spans="1:6" x14ac:dyDescent="0.2">
      <c r="A83">
        <v>12662</v>
      </c>
      <c r="B83" t="s">
        <v>11</v>
      </c>
      <c r="C83" t="s">
        <v>51</v>
      </c>
      <c r="D83" t="s">
        <v>7</v>
      </c>
      <c r="E83" s="1">
        <v>8</v>
      </c>
      <c r="F83" s="2">
        <v>2.9684829490000002</v>
      </c>
    </row>
    <row r="84" spans="1:6" x14ac:dyDescent="0.2">
      <c r="A84">
        <v>12662</v>
      </c>
      <c r="B84" t="s">
        <v>9</v>
      </c>
      <c r="C84" t="s">
        <v>51</v>
      </c>
      <c r="D84" t="s">
        <v>7</v>
      </c>
      <c r="E84" s="1">
        <v>0</v>
      </c>
      <c r="F84" s="2">
        <v>6.9684829490000002</v>
      </c>
    </row>
    <row r="85" spans="1:6" x14ac:dyDescent="0.2">
      <c r="A85">
        <v>12662</v>
      </c>
      <c r="B85" t="s">
        <v>9</v>
      </c>
      <c r="C85" t="s">
        <v>51</v>
      </c>
      <c r="D85" t="s">
        <v>7</v>
      </c>
      <c r="E85" s="1">
        <v>1</v>
      </c>
      <c r="F85" s="2">
        <v>6.3283796030000001</v>
      </c>
    </row>
    <row r="86" spans="1:6" x14ac:dyDescent="0.2">
      <c r="A86">
        <v>12662</v>
      </c>
      <c r="B86" t="s">
        <v>9</v>
      </c>
      <c r="C86" t="s">
        <v>51</v>
      </c>
      <c r="D86" t="s">
        <v>7</v>
      </c>
      <c r="E86" s="1">
        <v>2</v>
      </c>
      <c r="F86" s="2">
        <v>6.1367205670000002</v>
      </c>
    </row>
    <row r="87" spans="1:6" x14ac:dyDescent="0.2">
      <c r="A87">
        <v>12662</v>
      </c>
      <c r="B87" t="s">
        <v>9</v>
      </c>
      <c r="C87" t="s">
        <v>51</v>
      </c>
      <c r="D87" t="s">
        <v>7</v>
      </c>
      <c r="E87" s="1">
        <v>4</v>
      </c>
      <c r="F87" s="2">
        <v>5.2624510899999999</v>
      </c>
    </row>
    <row r="88" spans="1:6" x14ac:dyDescent="0.2">
      <c r="A88">
        <v>12662</v>
      </c>
      <c r="B88" t="s">
        <v>9</v>
      </c>
      <c r="C88" t="s">
        <v>51</v>
      </c>
      <c r="D88" t="s">
        <v>7</v>
      </c>
      <c r="E88" s="1">
        <v>6</v>
      </c>
      <c r="F88" s="2">
        <v>4.3159703450000002</v>
      </c>
    </row>
    <row r="89" spans="1:6" x14ac:dyDescent="0.2">
      <c r="A89">
        <v>12662</v>
      </c>
      <c r="B89" t="s">
        <v>9</v>
      </c>
      <c r="C89" t="s">
        <v>51</v>
      </c>
      <c r="D89" t="s">
        <v>7</v>
      </c>
      <c r="E89" s="1">
        <v>8</v>
      </c>
      <c r="F89" s="2">
        <v>3.1846914310000001</v>
      </c>
    </row>
    <row r="90" spans="1:6" x14ac:dyDescent="0.2">
      <c r="A90">
        <v>12662</v>
      </c>
      <c r="B90" t="s">
        <v>9</v>
      </c>
      <c r="C90" t="s">
        <v>51</v>
      </c>
      <c r="D90" t="s">
        <v>7</v>
      </c>
      <c r="E90" s="1">
        <v>10</v>
      </c>
      <c r="F90" s="2">
        <v>2.2304489209999998</v>
      </c>
    </row>
    <row r="91" spans="1:6" x14ac:dyDescent="0.2">
      <c r="A91">
        <v>12662</v>
      </c>
      <c r="B91" t="s">
        <v>12</v>
      </c>
      <c r="C91" t="s">
        <v>51</v>
      </c>
      <c r="D91" t="s">
        <v>7</v>
      </c>
      <c r="E91" s="1">
        <v>0</v>
      </c>
      <c r="F91" s="2">
        <v>6.8450980399999999</v>
      </c>
    </row>
    <row r="92" spans="1:6" x14ac:dyDescent="0.2">
      <c r="A92">
        <v>12662</v>
      </c>
      <c r="B92" t="s">
        <v>12</v>
      </c>
      <c r="C92" t="s">
        <v>51</v>
      </c>
      <c r="D92" t="s">
        <v>7</v>
      </c>
      <c r="E92" s="1">
        <v>2</v>
      </c>
      <c r="F92" s="2">
        <v>6.2718416069999998</v>
      </c>
    </row>
    <row r="93" spans="1:6" x14ac:dyDescent="0.2">
      <c r="A93">
        <v>12662</v>
      </c>
      <c r="B93" t="s">
        <v>12</v>
      </c>
      <c r="C93" t="s">
        <v>51</v>
      </c>
      <c r="D93" t="s">
        <v>7</v>
      </c>
      <c r="E93" s="1">
        <v>4</v>
      </c>
      <c r="F93" s="2">
        <v>4.336459734</v>
      </c>
    </row>
    <row r="94" spans="1:6" x14ac:dyDescent="0.2">
      <c r="A94">
        <v>12662</v>
      </c>
      <c r="B94" t="s">
        <v>12</v>
      </c>
      <c r="C94" t="s">
        <v>51</v>
      </c>
      <c r="D94" t="s">
        <v>7</v>
      </c>
      <c r="E94" s="1">
        <v>6</v>
      </c>
      <c r="F94" s="2">
        <v>3.6720978579999999</v>
      </c>
    </row>
    <row r="95" spans="1:6" x14ac:dyDescent="0.2">
      <c r="A95">
        <v>13136</v>
      </c>
      <c r="B95" t="s">
        <v>6</v>
      </c>
      <c r="C95" t="s">
        <v>51</v>
      </c>
      <c r="D95" t="s">
        <v>7</v>
      </c>
      <c r="E95" s="1">
        <v>0</v>
      </c>
      <c r="F95" s="2">
        <v>6.7560000000000002</v>
      </c>
    </row>
    <row r="96" spans="1:6" x14ac:dyDescent="0.2">
      <c r="A96">
        <v>13136</v>
      </c>
      <c r="B96" t="s">
        <v>6</v>
      </c>
      <c r="C96" t="s">
        <v>51</v>
      </c>
      <c r="D96" t="s">
        <v>7</v>
      </c>
      <c r="E96" s="1">
        <v>4</v>
      </c>
      <c r="F96" s="2">
        <v>6.5190000000000001</v>
      </c>
    </row>
    <row r="97" spans="1:6" x14ac:dyDescent="0.2">
      <c r="A97">
        <v>13136</v>
      </c>
      <c r="B97" t="s">
        <v>6</v>
      </c>
      <c r="C97" t="s">
        <v>51</v>
      </c>
      <c r="D97" t="s">
        <v>7</v>
      </c>
      <c r="E97" s="1">
        <v>8</v>
      </c>
      <c r="F97" s="2">
        <v>5.6020000000000003</v>
      </c>
    </row>
    <row r="98" spans="1:6" x14ac:dyDescent="0.2">
      <c r="A98">
        <v>13136</v>
      </c>
      <c r="B98" t="s">
        <v>6</v>
      </c>
      <c r="C98" t="s">
        <v>51</v>
      </c>
      <c r="D98" t="s">
        <v>7</v>
      </c>
      <c r="E98" s="1">
        <v>12</v>
      </c>
      <c r="F98" s="2">
        <v>4.9400000000000004</v>
      </c>
    </row>
    <row r="99" spans="1:6" x14ac:dyDescent="0.2">
      <c r="A99">
        <v>13136</v>
      </c>
      <c r="B99" t="s">
        <v>8</v>
      </c>
      <c r="C99" t="s">
        <v>51</v>
      </c>
      <c r="D99" t="s">
        <v>7</v>
      </c>
      <c r="E99" s="1">
        <v>0</v>
      </c>
      <c r="F99" s="2">
        <v>6.8860000000000001</v>
      </c>
    </row>
    <row r="100" spans="1:6" x14ac:dyDescent="0.2">
      <c r="A100">
        <v>13136</v>
      </c>
      <c r="B100" t="s">
        <v>8</v>
      </c>
      <c r="C100" t="s">
        <v>51</v>
      </c>
      <c r="D100" t="s">
        <v>7</v>
      </c>
      <c r="E100" s="1">
        <v>4</v>
      </c>
      <c r="F100" s="2">
        <v>6.9189999999999996</v>
      </c>
    </row>
    <row r="101" spans="1:6" x14ac:dyDescent="0.2">
      <c r="A101">
        <v>13136</v>
      </c>
      <c r="B101" t="s">
        <v>8</v>
      </c>
      <c r="C101" t="s">
        <v>51</v>
      </c>
      <c r="D101" t="s">
        <v>7</v>
      </c>
      <c r="E101" s="1">
        <v>8</v>
      </c>
      <c r="F101" s="2">
        <v>6.2720000000000002</v>
      </c>
    </row>
    <row r="102" spans="1:6" x14ac:dyDescent="0.2">
      <c r="A102">
        <v>13136</v>
      </c>
      <c r="B102" t="s">
        <v>8</v>
      </c>
      <c r="C102" t="s">
        <v>51</v>
      </c>
      <c r="D102" t="s">
        <v>7</v>
      </c>
      <c r="E102" s="1">
        <v>12</v>
      </c>
      <c r="F102" s="2">
        <v>5.9870000000000001</v>
      </c>
    </row>
    <row r="103" spans="1:6" x14ac:dyDescent="0.2">
      <c r="A103">
        <v>13136</v>
      </c>
      <c r="B103" t="s">
        <v>9</v>
      </c>
      <c r="C103" t="s">
        <v>51</v>
      </c>
      <c r="D103" t="s">
        <v>7</v>
      </c>
      <c r="E103" s="1">
        <v>0</v>
      </c>
      <c r="F103" s="2">
        <v>6.6989999999999998</v>
      </c>
    </row>
    <row r="104" spans="1:6" x14ac:dyDescent="0.2">
      <c r="A104">
        <v>13136</v>
      </c>
      <c r="B104" t="s">
        <v>9</v>
      </c>
      <c r="C104" t="s">
        <v>51</v>
      </c>
      <c r="D104" t="s">
        <v>7</v>
      </c>
      <c r="E104" s="1">
        <v>4</v>
      </c>
      <c r="F104" s="2">
        <v>5.968</v>
      </c>
    </row>
    <row r="105" spans="1:6" x14ac:dyDescent="0.2">
      <c r="A105">
        <v>13136</v>
      </c>
      <c r="B105" t="s">
        <v>9</v>
      </c>
      <c r="C105" t="s">
        <v>51</v>
      </c>
      <c r="D105" t="s">
        <v>7</v>
      </c>
      <c r="E105" s="1">
        <v>8</v>
      </c>
      <c r="F105" s="2">
        <v>5.6719999999999997</v>
      </c>
    </row>
    <row r="106" spans="1:6" x14ac:dyDescent="0.2">
      <c r="A106">
        <v>13136</v>
      </c>
      <c r="B106" t="s">
        <v>9</v>
      </c>
      <c r="C106" t="s">
        <v>51</v>
      </c>
      <c r="D106" t="s">
        <v>7</v>
      </c>
      <c r="E106" s="1">
        <v>12</v>
      </c>
      <c r="F106" s="2">
        <v>5.6989999999999998</v>
      </c>
    </row>
    <row r="107" spans="1:6" x14ac:dyDescent="0.2">
      <c r="A107">
        <v>13136</v>
      </c>
      <c r="B107" t="s">
        <v>6</v>
      </c>
      <c r="C107" t="s">
        <v>51</v>
      </c>
      <c r="D107" t="s">
        <v>7</v>
      </c>
      <c r="E107" s="1">
        <v>0</v>
      </c>
      <c r="F107" s="2">
        <v>6.7558748560000002</v>
      </c>
    </row>
    <row r="108" spans="1:6" x14ac:dyDescent="0.2">
      <c r="A108">
        <v>13136</v>
      </c>
      <c r="B108" t="s">
        <v>6</v>
      </c>
      <c r="C108" t="s">
        <v>51</v>
      </c>
      <c r="D108" t="s">
        <v>7</v>
      </c>
      <c r="E108" s="1">
        <v>1</v>
      </c>
      <c r="F108" s="2">
        <v>5.9395192530000003</v>
      </c>
    </row>
    <row r="109" spans="1:6" x14ac:dyDescent="0.2">
      <c r="A109">
        <v>13136</v>
      </c>
      <c r="B109" t="s">
        <v>6</v>
      </c>
      <c r="C109" t="s">
        <v>51</v>
      </c>
      <c r="D109" t="s">
        <v>7</v>
      </c>
      <c r="E109" s="1">
        <v>2</v>
      </c>
      <c r="F109" s="2">
        <v>5.1553360369999996</v>
      </c>
    </row>
    <row r="110" spans="1:6" x14ac:dyDescent="0.2">
      <c r="A110">
        <v>13136</v>
      </c>
      <c r="B110" t="s">
        <v>6</v>
      </c>
      <c r="C110" t="s">
        <v>51</v>
      </c>
      <c r="D110" t="s">
        <v>7</v>
      </c>
      <c r="E110" s="1">
        <v>4</v>
      </c>
      <c r="F110" s="2">
        <v>3.826074803</v>
      </c>
    </row>
    <row r="111" spans="1:6" x14ac:dyDescent="0.2">
      <c r="A111">
        <v>13136</v>
      </c>
      <c r="B111" t="s">
        <v>6</v>
      </c>
      <c r="C111" t="s">
        <v>51</v>
      </c>
      <c r="D111" t="s">
        <v>7</v>
      </c>
      <c r="E111" s="1">
        <v>6</v>
      </c>
      <c r="F111" s="2">
        <v>2.5185139400000001</v>
      </c>
    </row>
    <row r="112" spans="1:6" x14ac:dyDescent="0.2">
      <c r="A112">
        <v>13136</v>
      </c>
      <c r="B112" t="s">
        <v>6</v>
      </c>
      <c r="C112" t="s">
        <v>51</v>
      </c>
      <c r="D112" t="s">
        <v>7</v>
      </c>
      <c r="E112" s="1">
        <v>8</v>
      </c>
      <c r="F112" s="2">
        <v>2.7781512500000001</v>
      </c>
    </row>
    <row r="113" spans="1:6" x14ac:dyDescent="0.2">
      <c r="A113">
        <v>13136</v>
      </c>
      <c r="B113" t="s">
        <v>8</v>
      </c>
      <c r="C113" t="s">
        <v>51</v>
      </c>
      <c r="D113" t="s">
        <v>7</v>
      </c>
      <c r="E113" s="1">
        <v>0</v>
      </c>
      <c r="F113" s="2">
        <v>6.8864907249999998</v>
      </c>
    </row>
    <row r="114" spans="1:6" x14ac:dyDescent="0.2">
      <c r="A114">
        <v>13136</v>
      </c>
      <c r="B114" t="s">
        <v>8</v>
      </c>
      <c r="C114" t="s">
        <v>51</v>
      </c>
      <c r="D114" t="s">
        <v>7</v>
      </c>
      <c r="E114" s="1">
        <v>1</v>
      </c>
      <c r="F114" s="2">
        <v>6.9030899870000004</v>
      </c>
    </row>
    <row r="115" spans="1:6" x14ac:dyDescent="0.2">
      <c r="A115">
        <v>13136</v>
      </c>
      <c r="B115" t="s">
        <v>8</v>
      </c>
      <c r="C115" t="s">
        <v>51</v>
      </c>
      <c r="D115" t="s">
        <v>7</v>
      </c>
      <c r="E115" s="1">
        <v>2</v>
      </c>
      <c r="F115" s="2">
        <v>6.9030899870000004</v>
      </c>
    </row>
    <row r="116" spans="1:6" x14ac:dyDescent="0.2">
      <c r="A116">
        <v>13136</v>
      </c>
      <c r="B116" t="s">
        <v>8</v>
      </c>
      <c r="C116" t="s">
        <v>51</v>
      </c>
      <c r="D116" t="s">
        <v>7</v>
      </c>
      <c r="E116" s="1">
        <v>4</v>
      </c>
      <c r="F116" s="2">
        <v>4.6720978579999999</v>
      </c>
    </row>
    <row r="117" spans="1:6" x14ac:dyDescent="0.2">
      <c r="A117">
        <v>13136</v>
      </c>
      <c r="B117" t="s">
        <v>8</v>
      </c>
      <c r="C117" t="s">
        <v>51</v>
      </c>
      <c r="D117" t="s">
        <v>7</v>
      </c>
      <c r="E117" s="1">
        <v>6</v>
      </c>
      <c r="F117" s="2">
        <v>3</v>
      </c>
    </row>
    <row r="118" spans="1:6" x14ac:dyDescent="0.2">
      <c r="A118">
        <v>13136</v>
      </c>
      <c r="B118" t="s">
        <v>8</v>
      </c>
      <c r="C118" t="s">
        <v>51</v>
      </c>
      <c r="D118" t="s">
        <v>7</v>
      </c>
      <c r="E118" s="1">
        <v>8</v>
      </c>
      <c r="F118" s="2">
        <v>1.4771212549999999</v>
      </c>
    </row>
    <row r="119" spans="1:6" x14ac:dyDescent="0.2">
      <c r="A119">
        <v>13136</v>
      </c>
      <c r="B119" t="s">
        <v>9</v>
      </c>
      <c r="C119" t="s">
        <v>51</v>
      </c>
      <c r="D119" t="s">
        <v>7</v>
      </c>
      <c r="E119" s="1">
        <v>0</v>
      </c>
      <c r="F119" s="2">
        <v>6.6989700040000004</v>
      </c>
    </row>
    <row r="120" spans="1:6" x14ac:dyDescent="0.2">
      <c r="A120">
        <v>13136</v>
      </c>
      <c r="B120" t="s">
        <v>9</v>
      </c>
      <c r="C120" t="s">
        <v>51</v>
      </c>
      <c r="D120" t="s">
        <v>7</v>
      </c>
      <c r="E120" s="1">
        <v>1</v>
      </c>
      <c r="F120" s="2">
        <v>6.4313637640000003</v>
      </c>
    </row>
    <row r="121" spans="1:6" x14ac:dyDescent="0.2">
      <c r="A121">
        <v>13136</v>
      </c>
      <c r="B121" t="s">
        <v>9</v>
      </c>
      <c r="C121" t="s">
        <v>51</v>
      </c>
      <c r="D121" t="s">
        <v>7</v>
      </c>
      <c r="E121" s="1">
        <v>2</v>
      </c>
      <c r="F121" s="2">
        <v>4.9684829490000002</v>
      </c>
    </row>
    <row r="122" spans="1:6" x14ac:dyDescent="0.2">
      <c r="A122">
        <v>13136</v>
      </c>
      <c r="B122" t="s">
        <v>9</v>
      </c>
      <c r="C122" t="s">
        <v>51</v>
      </c>
      <c r="D122" t="s">
        <v>7</v>
      </c>
      <c r="E122" s="1">
        <v>4</v>
      </c>
      <c r="F122" s="2">
        <v>4.6989700040000004</v>
      </c>
    </row>
    <row r="123" spans="1:6" x14ac:dyDescent="0.2">
      <c r="A123">
        <v>13136</v>
      </c>
      <c r="B123" t="s">
        <v>9</v>
      </c>
      <c r="C123" t="s">
        <v>51</v>
      </c>
      <c r="D123" t="s">
        <v>7</v>
      </c>
      <c r="E123" s="1">
        <v>6</v>
      </c>
      <c r="F123" s="2">
        <v>2.4313637639999999</v>
      </c>
    </row>
    <row r="124" spans="1:6" x14ac:dyDescent="0.2">
      <c r="A124">
        <v>13136</v>
      </c>
      <c r="B124" t="s">
        <v>9</v>
      </c>
      <c r="C124" t="s">
        <v>51</v>
      </c>
      <c r="D124" t="s">
        <v>7</v>
      </c>
      <c r="E124" s="1">
        <v>8</v>
      </c>
      <c r="F124" s="2">
        <v>2.9542425090000002</v>
      </c>
    </row>
  </sheetData>
  <sortState ref="A2:G124">
    <sortCondition ref="A2:A124"/>
    <sortCondition ref="C2:C124"/>
    <sortCondition ref="B2:B124"/>
    <sortCondition ref="E2:E124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19"/>
  <sheetViews>
    <sheetView zoomScale="80" zoomScaleNormal="80" workbookViewId="0"/>
  </sheetViews>
  <sheetFormatPr defaultRowHeight="12.75" x14ac:dyDescent="0.2"/>
  <cols>
    <col min="1" max="1" width="9.140625" style="17"/>
    <col min="2" max="3" width="9.85546875" style="17" customWidth="1"/>
    <col min="4" max="4" width="9.140625" style="17"/>
    <col min="6" max="6" width="10.140625" bestFit="1" customWidth="1"/>
  </cols>
  <sheetData>
    <row r="1" spans="1:31" ht="24" customHeight="1" x14ac:dyDescent="0.2">
      <c r="A1" s="3" t="s">
        <v>0</v>
      </c>
      <c r="B1" s="14" t="s">
        <v>13</v>
      </c>
      <c r="C1" s="14" t="s">
        <v>14</v>
      </c>
      <c r="D1" s="15" t="s">
        <v>15</v>
      </c>
      <c r="E1" s="1"/>
      <c r="F1" s="4" t="s">
        <v>17</v>
      </c>
      <c r="G1" s="4" t="s">
        <v>18</v>
      </c>
      <c r="H1" s="4" t="s">
        <v>27</v>
      </c>
      <c r="I1" s="1"/>
      <c r="J1" s="1"/>
      <c r="K1" s="1"/>
      <c r="L1" s="1"/>
      <c r="M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1" x14ac:dyDescent="0.2">
      <c r="A2" s="16">
        <v>0</v>
      </c>
      <c r="B2" s="16">
        <v>7</v>
      </c>
      <c r="C2" s="16">
        <f t="shared" ref="C2:C16" si="0" xml:space="preserve"> -1*$G$2*A2/LN(10)+ $G$3</f>
        <v>7.0073333333466223</v>
      </c>
      <c r="D2" s="16">
        <f t="shared" ref="D2:D16" si="1" xml:space="preserve"> (B2 - C2)^2</f>
        <v>5.3777777972683199E-5</v>
      </c>
      <c r="E2" s="1"/>
      <c r="F2" s="1" t="s">
        <v>19</v>
      </c>
      <c r="G2" s="2">
        <v>0.37904388264070027</v>
      </c>
      <c r="H2" s="2">
        <v>3.7819622786515371E-2</v>
      </c>
      <c r="I2" s="1"/>
      <c r="J2" s="1"/>
      <c r="K2" s="1"/>
      <c r="L2" s="6" t="s">
        <v>28</v>
      </c>
      <c r="M2" s="2">
        <v>0.12949238974358956</v>
      </c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</row>
    <row r="3" spans="1:31" x14ac:dyDescent="0.2">
      <c r="A3" s="16">
        <v>4</v>
      </c>
      <c r="B3" s="16">
        <v>6.4580000000000002</v>
      </c>
      <c r="C3" s="16">
        <f t="shared" si="0"/>
        <v>6.3488666668264626</v>
      </c>
      <c r="D3" s="16">
        <f t="shared" si="1"/>
        <v>1.1910084409566356E-2</v>
      </c>
      <c r="E3" s="1"/>
      <c r="F3" s="1" t="s">
        <v>20</v>
      </c>
      <c r="G3" s="2">
        <v>7.0073333333466223</v>
      </c>
      <c r="H3" s="2">
        <v>0.16093004054159038</v>
      </c>
      <c r="I3" s="1"/>
      <c r="J3" s="1"/>
      <c r="K3" s="1"/>
      <c r="L3" s="6" t="s">
        <v>31</v>
      </c>
      <c r="M3" s="2">
        <f>SQRT(M2)</f>
        <v>0.35985051027279308</v>
      </c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</row>
    <row r="4" spans="1:31" x14ac:dyDescent="0.2">
      <c r="A4" s="16">
        <v>8</v>
      </c>
      <c r="B4" s="16">
        <v>5.7240000000000002</v>
      </c>
      <c r="C4" s="16">
        <f t="shared" si="0"/>
        <v>5.6904000003063029</v>
      </c>
      <c r="D4" s="16">
        <f t="shared" si="1"/>
        <v>1.1289599794164595E-3</v>
      </c>
      <c r="E4" s="1"/>
      <c r="F4" s="1"/>
      <c r="G4" s="1"/>
      <c r="H4" s="1"/>
      <c r="I4" s="1"/>
      <c r="J4" s="1"/>
      <c r="K4" s="1"/>
      <c r="L4" s="6" t="s">
        <v>29</v>
      </c>
      <c r="M4" s="2">
        <v>0.88541082767564705</v>
      </c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</row>
    <row r="5" spans="1:31" x14ac:dyDescent="0.2">
      <c r="A5" s="16">
        <v>12</v>
      </c>
      <c r="B5" s="16">
        <v>5.6719999999999997</v>
      </c>
      <c r="C5" s="16">
        <f t="shared" si="0"/>
        <v>5.031933333786144</v>
      </c>
      <c r="D5" s="16">
        <f t="shared" si="1"/>
        <v>0.40968533719811934</v>
      </c>
      <c r="E5" s="1"/>
      <c r="F5" s="1"/>
      <c r="G5" s="1"/>
      <c r="H5" s="1"/>
      <c r="I5" s="1"/>
      <c r="J5" s="1"/>
      <c r="K5" s="1"/>
      <c r="L5" s="6" t="s">
        <v>30</v>
      </c>
      <c r="M5" s="2">
        <v>0.87659627595838907</v>
      </c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</row>
    <row r="6" spans="1:31" x14ac:dyDescent="0.2">
      <c r="A6" s="16">
        <v>16</v>
      </c>
      <c r="B6" s="16">
        <v>4.7779999999999996</v>
      </c>
      <c r="C6" s="16">
        <f t="shared" si="0"/>
        <v>4.3734666672659834</v>
      </c>
      <c r="D6" s="16">
        <f t="shared" si="1"/>
        <v>0.16364721729289022</v>
      </c>
      <c r="E6" s="1"/>
      <c r="F6" s="1"/>
      <c r="G6" s="1"/>
      <c r="H6" s="1"/>
      <c r="I6" s="1"/>
      <c r="J6" s="1"/>
      <c r="K6" s="1"/>
      <c r="L6" s="1"/>
      <c r="M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</row>
    <row r="7" spans="1:31" x14ac:dyDescent="0.2">
      <c r="A7" s="16">
        <v>0</v>
      </c>
      <c r="B7" s="16">
        <v>7.1239999999999997</v>
      </c>
      <c r="C7" s="16">
        <f t="shared" si="0"/>
        <v>7.0073333333466223</v>
      </c>
      <c r="D7" s="16">
        <f t="shared" si="1"/>
        <v>1.3611111108010264E-2</v>
      </c>
      <c r="E7" s="1"/>
      <c r="F7" s="4" t="s">
        <v>32</v>
      </c>
      <c r="G7" s="1"/>
      <c r="H7" s="1"/>
      <c r="I7" s="1"/>
      <c r="J7" s="1"/>
      <c r="K7" s="1"/>
      <c r="L7" s="1"/>
      <c r="M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</row>
    <row r="8" spans="1:31" x14ac:dyDescent="0.2">
      <c r="A8" s="16">
        <v>4</v>
      </c>
      <c r="B8" s="16">
        <v>6.5679999999999996</v>
      </c>
      <c r="C8" s="16">
        <f t="shared" si="0"/>
        <v>6.3488666668264626</v>
      </c>
      <c r="D8" s="16">
        <f t="shared" si="1"/>
        <v>4.8019417707744372E-2</v>
      </c>
      <c r="E8" s="1"/>
      <c r="F8" s="1" t="s">
        <v>38</v>
      </c>
      <c r="G8" s="1"/>
      <c r="H8" s="1"/>
      <c r="I8" s="1"/>
      <c r="J8" s="1"/>
      <c r="K8" s="1"/>
      <c r="L8" s="1"/>
      <c r="M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</row>
    <row r="9" spans="1:31" x14ac:dyDescent="0.2">
      <c r="A9" s="16">
        <v>8</v>
      </c>
      <c r="B9" s="16">
        <v>5.1040000000000001</v>
      </c>
      <c r="C9" s="16">
        <f t="shared" si="0"/>
        <v>5.6904000003063029</v>
      </c>
      <c r="D9" s="16">
        <f t="shared" si="1"/>
        <v>0.34386496035923192</v>
      </c>
      <c r="E9" s="1"/>
      <c r="F9" s="4" t="s">
        <v>34</v>
      </c>
      <c r="G9" s="1"/>
      <c r="H9" s="1"/>
      <c r="I9" s="1"/>
      <c r="J9" s="1"/>
      <c r="K9" s="1"/>
      <c r="L9" s="1"/>
      <c r="M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</row>
    <row r="10" spans="1:31" x14ac:dyDescent="0.2">
      <c r="A10" s="16">
        <v>12</v>
      </c>
      <c r="B10" s="16">
        <v>5.2119999999999997</v>
      </c>
      <c r="C10" s="16">
        <f t="shared" si="0"/>
        <v>5.031933333786144</v>
      </c>
      <c r="D10" s="16">
        <f t="shared" si="1"/>
        <v>3.2424004281372119E-2</v>
      </c>
      <c r="E10" s="1"/>
      <c r="F10" s="1" t="s">
        <v>39</v>
      </c>
      <c r="G10" s="1"/>
      <c r="H10" s="1"/>
      <c r="I10" s="1"/>
      <c r="J10" s="1"/>
      <c r="K10" s="1"/>
      <c r="L10" s="1"/>
      <c r="M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</row>
    <row r="11" spans="1:31" x14ac:dyDescent="0.2">
      <c r="A11" s="16">
        <v>16</v>
      </c>
      <c r="B11" s="16">
        <v>4.0679999999999996</v>
      </c>
      <c r="C11" s="16">
        <f t="shared" si="0"/>
        <v>4.3734666672659834</v>
      </c>
      <c r="D11" s="16">
        <f t="shared" si="1"/>
        <v>9.3309884810587274E-2</v>
      </c>
      <c r="E11" s="1"/>
      <c r="F11" s="4" t="s">
        <v>36</v>
      </c>
      <c r="G11" s="1"/>
      <c r="H11" s="1"/>
      <c r="I11" s="1"/>
      <c r="J11" s="1"/>
      <c r="K11" s="1"/>
      <c r="L11" s="1"/>
      <c r="M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</row>
    <row r="12" spans="1:31" x14ac:dyDescent="0.2">
      <c r="A12" s="16">
        <v>0</v>
      </c>
      <c r="B12" s="16">
        <v>7.09</v>
      </c>
      <c r="C12" s="16">
        <f t="shared" si="0"/>
        <v>7.0073333333466223</v>
      </c>
      <c r="D12" s="16">
        <f t="shared" si="1"/>
        <v>6.8337777755806389E-3</v>
      </c>
      <c r="E12" s="1"/>
      <c r="F12" s="20" t="s">
        <v>40</v>
      </c>
      <c r="G12" s="21"/>
      <c r="H12" s="21"/>
      <c r="I12" s="21"/>
      <c r="J12" s="21"/>
      <c r="K12" s="21"/>
      <c r="L12" s="21"/>
      <c r="M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</row>
    <row r="13" spans="1:31" x14ac:dyDescent="0.2">
      <c r="A13" s="16">
        <v>4</v>
      </c>
      <c r="B13" s="16">
        <v>6.2789999999999999</v>
      </c>
      <c r="C13" s="16">
        <f t="shared" si="0"/>
        <v>6.3488666668264626</v>
      </c>
      <c r="D13" s="16">
        <f t="shared" si="1"/>
        <v>4.881351133439943E-3</v>
      </c>
      <c r="E13" s="1"/>
      <c r="F13" s="21"/>
      <c r="G13" s="21"/>
      <c r="H13" s="21"/>
      <c r="I13" s="21"/>
      <c r="J13" s="21"/>
      <c r="K13" s="21"/>
      <c r="L13" s="21"/>
      <c r="M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</row>
    <row r="14" spans="1:31" x14ac:dyDescent="0.2">
      <c r="A14" s="16">
        <v>8</v>
      </c>
      <c r="B14" s="16">
        <v>5</v>
      </c>
      <c r="C14" s="16">
        <f t="shared" si="0"/>
        <v>5.6904000003063029</v>
      </c>
      <c r="D14" s="16">
        <f t="shared" si="1"/>
        <v>0.47665216042294301</v>
      </c>
      <c r="E14" s="1"/>
      <c r="F14" s="21"/>
      <c r="G14" s="21"/>
      <c r="H14" s="21"/>
      <c r="I14" s="21"/>
      <c r="J14" s="21"/>
      <c r="K14" s="21"/>
      <c r="L14" s="21"/>
      <c r="M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</row>
    <row r="15" spans="1:31" x14ac:dyDescent="0.2">
      <c r="A15" s="16">
        <v>12</v>
      </c>
      <c r="B15" s="16">
        <v>5.1550000000000002</v>
      </c>
      <c r="C15" s="16">
        <f t="shared" si="0"/>
        <v>5.031933333786144</v>
      </c>
      <c r="D15" s="16">
        <f t="shared" si="1"/>
        <v>1.5145404332992695E-2</v>
      </c>
      <c r="E15" s="1"/>
      <c r="F15" s="1"/>
      <c r="G15" s="1"/>
      <c r="H15" s="1"/>
      <c r="I15" s="1"/>
      <c r="J15" s="1"/>
      <c r="K15" s="1"/>
      <c r="L15" s="1"/>
      <c r="M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</row>
    <row r="16" spans="1:31" x14ac:dyDescent="0.2">
      <c r="A16" s="16">
        <v>16</v>
      </c>
      <c r="B16" s="16">
        <v>4.1239999999999997</v>
      </c>
      <c r="C16" s="16">
        <f t="shared" si="0"/>
        <v>4.3734666672659834</v>
      </c>
      <c r="D16" s="16">
        <f t="shared" si="1"/>
        <v>6.2233618076797059E-2</v>
      </c>
      <c r="E16" s="1"/>
      <c r="F16" s="1"/>
      <c r="G16" s="1"/>
      <c r="H16" s="1"/>
      <c r="I16" s="1"/>
      <c r="J16" s="1"/>
      <c r="K16" s="1"/>
      <c r="L16" s="1"/>
      <c r="M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</row>
    <row r="17" spans="1:31" x14ac:dyDescent="0.2">
      <c r="A17" s="15" t="s">
        <v>16</v>
      </c>
      <c r="B17" s="16"/>
      <c r="C17" s="16"/>
      <c r="D17" s="16">
        <f>SUM(D2:D16)</f>
        <v>1.6834010666666643</v>
      </c>
      <c r="E17" s="1"/>
      <c r="F17" s="1"/>
      <c r="G17" s="1"/>
      <c r="H17" s="1"/>
      <c r="I17" s="1"/>
      <c r="J17" s="1"/>
      <c r="K17" s="1"/>
      <c r="L17" s="1"/>
      <c r="M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</row>
    <row r="18" spans="1:31" x14ac:dyDescent="0.2">
      <c r="A18" s="16"/>
      <c r="B18" s="16"/>
      <c r="C18" s="16"/>
      <c r="D18" s="16"/>
      <c r="E18" s="1"/>
      <c r="F18" s="1"/>
      <c r="G18" s="1"/>
      <c r="H18" s="1"/>
      <c r="I18" s="1"/>
      <c r="J18" s="1"/>
      <c r="K18" s="1"/>
      <c r="L18" s="1"/>
      <c r="M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</row>
    <row r="19" spans="1:31" x14ac:dyDescent="0.2">
      <c r="A19" s="16"/>
      <c r="B19" s="16"/>
      <c r="C19" s="16"/>
      <c r="D19" s="16"/>
      <c r="E19" s="1"/>
      <c r="F19" s="1"/>
      <c r="G19" s="1"/>
      <c r="H19" s="1"/>
      <c r="I19" s="1"/>
      <c r="J19" s="1"/>
      <c r="K19" s="1"/>
      <c r="L19" s="1"/>
      <c r="M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</row>
    <row r="20" spans="1:31" x14ac:dyDescent="0.2">
      <c r="A20" s="18">
        <v>0</v>
      </c>
      <c r="B20" s="18"/>
      <c r="C20" s="18">
        <f xml:space="preserve"> -1*$G$2*A20/LN(10)+ $G$3</f>
        <v>7.0073333333466223</v>
      </c>
      <c r="D20" s="16"/>
      <c r="E20" s="1"/>
      <c r="F20" s="1"/>
      <c r="G20" s="1"/>
      <c r="H20" s="1"/>
      <c r="I20" s="1"/>
      <c r="J20" s="1"/>
      <c r="K20" s="1"/>
      <c r="L20" s="1"/>
      <c r="M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</row>
    <row r="21" spans="1:31" x14ac:dyDescent="0.2">
      <c r="A21" s="18">
        <v>0.16</v>
      </c>
      <c r="B21" s="18"/>
      <c r="C21" s="18">
        <f t="shared" ref="C21:C84" si="2" xml:space="preserve"> -1*$G$2*A21/LN(10)+ $G$3</f>
        <v>6.9809946666858158</v>
      </c>
      <c r="D21" s="16"/>
      <c r="E21" s="1"/>
      <c r="F21" s="1"/>
      <c r="G21" s="1"/>
      <c r="H21" s="1"/>
      <c r="I21" s="1"/>
      <c r="J21" s="1"/>
      <c r="K21" s="1"/>
      <c r="L21" s="1"/>
      <c r="M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</row>
    <row r="22" spans="1:31" x14ac:dyDescent="0.2">
      <c r="A22" s="18">
        <v>0.32</v>
      </c>
      <c r="B22" s="18"/>
      <c r="C22" s="18">
        <f t="shared" si="2"/>
        <v>6.9546560000250093</v>
      </c>
      <c r="D22" s="16"/>
      <c r="E22" s="1"/>
      <c r="F22" s="1"/>
      <c r="G22" s="1"/>
      <c r="H22" s="1"/>
      <c r="I22" s="1"/>
      <c r="J22" s="1"/>
      <c r="K22" s="1"/>
      <c r="L22" s="1"/>
      <c r="M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</row>
    <row r="23" spans="1:31" x14ac:dyDescent="0.2">
      <c r="A23" s="18">
        <v>0.48</v>
      </c>
      <c r="B23" s="18"/>
      <c r="C23" s="18">
        <f t="shared" si="2"/>
        <v>6.9283173333642036</v>
      </c>
      <c r="D23" s="16"/>
      <c r="E23" s="1"/>
      <c r="F23" s="1"/>
      <c r="G23" s="1"/>
      <c r="H23" s="1"/>
      <c r="I23" s="1"/>
      <c r="J23" s="1"/>
      <c r="K23" s="1"/>
      <c r="L23" s="1"/>
      <c r="M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</row>
    <row r="24" spans="1:31" x14ac:dyDescent="0.2">
      <c r="A24" s="18">
        <v>0.64</v>
      </c>
      <c r="B24" s="18"/>
      <c r="C24" s="18">
        <f t="shared" si="2"/>
        <v>6.9019786667033971</v>
      </c>
      <c r="D24" s="16"/>
      <c r="E24" s="1"/>
      <c r="F24" s="1"/>
      <c r="G24" s="1"/>
      <c r="H24" s="1"/>
      <c r="I24" s="1"/>
      <c r="J24" s="1"/>
      <c r="K24" s="1"/>
      <c r="L24" s="1"/>
      <c r="M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</row>
    <row r="25" spans="1:31" x14ac:dyDescent="0.2">
      <c r="A25" s="18">
        <v>0.8</v>
      </c>
      <c r="B25" s="18"/>
      <c r="C25" s="18">
        <f t="shared" si="2"/>
        <v>6.8756400000425906</v>
      </c>
      <c r="D25" s="16"/>
      <c r="E25" s="1"/>
      <c r="F25" s="1"/>
      <c r="G25" s="1"/>
      <c r="H25" s="1"/>
      <c r="I25" s="1"/>
      <c r="J25" s="1"/>
      <c r="K25" s="1"/>
      <c r="L25" s="1"/>
      <c r="M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</row>
    <row r="26" spans="1:31" x14ac:dyDescent="0.2">
      <c r="A26" s="18">
        <v>0.96000000000000008</v>
      </c>
      <c r="B26" s="18"/>
      <c r="C26" s="18">
        <f t="shared" si="2"/>
        <v>6.849301333381784</v>
      </c>
      <c r="D26" s="16"/>
      <c r="E26" s="1"/>
      <c r="F26" s="1"/>
      <c r="G26" s="1"/>
      <c r="H26" s="1"/>
      <c r="I26" s="1"/>
      <c r="J26" s="1"/>
      <c r="K26" s="1"/>
      <c r="L26" s="1"/>
      <c r="M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</row>
    <row r="27" spans="1:31" x14ac:dyDescent="0.2">
      <c r="A27" s="18">
        <v>1.1200000000000001</v>
      </c>
      <c r="B27" s="18"/>
      <c r="C27" s="18">
        <f t="shared" si="2"/>
        <v>6.8229626667209775</v>
      </c>
      <c r="D27" s="16"/>
      <c r="E27" s="1"/>
      <c r="F27" s="1"/>
      <c r="G27" s="1"/>
      <c r="H27" s="1"/>
      <c r="I27" s="1"/>
      <c r="J27" s="1"/>
      <c r="K27" s="1"/>
      <c r="L27" s="1"/>
      <c r="M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</row>
    <row r="28" spans="1:31" x14ac:dyDescent="0.2">
      <c r="A28" s="18">
        <v>1.28</v>
      </c>
      <c r="B28" s="18"/>
      <c r="C28" s="18">
        <f t="shared" si="2"/>
        <v>6.796624000060171</v>
      </c>
      <c r="D28" s="16"/>
      <c r="E28" s="1"/>
      <c r="F28" s="1"/>
      <c r="G28" s="1"/>
      <c r="H28" s="1"/>
      <c r="I28" s="1"/>
      <c r="J28" s="1"/>
      <c r="K28" s="1"/>
      <c r="L28" s="1"/>
      <c r="M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</row>
    <row r="29" spans="1:31" x14ac:dyDescent="0.2">
      <c r="A29" s="18">
        <v>1.44</v>
      </c>
      <c r="B29" s="18"/>
      <c r="C29" s="18">
        <f t="shared" si="2"/>
        <v>6.7702853333993653</v>
      </c>
      <c r="D29" s="16"/>
      <c r="E29" s="1"/>
      <c r="F29" s="1"/>
      <c r="G29" s="1"/>
      <c r="H29" s="1"/>
      <c r="I29" s="1"/>
      <c r="J29" s="1"/>
      <c r="K29" s="1"/>
      <c r="L29" s="1"/>
      <c r="M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</row>
    <row r="30" spans="1:31" x14ac:dyDescent="0.2">
      <c r="A30" s="18">
        <v>1.5999999999999999</v>
      </c>
      <c r="B30" s="18"/>
      <c r="C30" s="18">
        <f t="shared" si="2"/>
        <v>6.7439466667385588</v>
      </c>
      <c r="D30" s="16"/>
      <c r="E30" s="1"/>
      <c r="F30" s="1"/>
      <c r="G30" s="1"/>
      <c r="H30" s="1"/>
      <c r="I30" s="1"/>
      <c r="J30" s="1"/>
      <c r="K30" s="1"/>
      <c r="L30" s="1"/>
      <c r="M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</row>
    <row r="31" spans="1:31" x14ac:dyDescent="0.2">
      <c r="A31" s="18">
        <v>1.7599999999999998</v>
      </c>
      <c r="B31" s="18"/>
      <c r="C31" s="18">
        <f t="shared" si="2"/>
        <v>6.7176080000777523</v>
      </c>
      <c r="D31" s="16"/>
      <c r="E31" s="1"/>
      <c r="F31" s="1"/>
      <c r="G31" s="1"/>
      <c r="H31" s="1"/>
      <c r="I31" s="1"/>
      <c r="J31" s="1"/>
      <c r="K31" s="1"/>
      <c r="L31" s="1"/>
      <c r="M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</row>
    <row r="32" spans="1:31" x14ac:dyDescent="0.2">
      <c r="A32" s="18">
        <v>1.9199999999999997</v>
      </c>
      <c r="B32" s="18"/>
      <c r="C32" s="18">
        <f t="shared" si="2"/>
        <v>6.6912693334169457</v>
      </c>
      <c r="D32" s="16"/>
      <c r="E32" s="1"/>
      <c r="F32" s="1"/>
      <c r="G32" s="1"/>
      <c r="H32" s="1"/>
      <c r="I32" s="1"/>
      <c r="J32" s="1"/>
      <c r="K32" s="1"/>
      <c r="L32" s="1"/>
      <c r="M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</row>
    <row r="33" spans="1:31" x14ac:dyDescent="0.2">
      <c r="A33" s="18">
        <v>2.0799999999999996</v>
      </c>
      <c r="B33" s="18"/>
      <c r="C33" s="18">
        <f t="shared" si="2"/>
        <v>6.6649306667561392</v>
      </c>
      <c r="D33" s="16"/>
      <c r="E33" s="1"/>
      <c r="F33" s="1"/>
      <c r="G33" s="1"/>
      <c r="H33" s="1"/>
      <c r="I33" s="1"/>
      <c r="J33" s="1"/>
      <c r="K33" s="1"/>
      <c r="L33" s="1"/>
      <c r="M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</row>
    <row r="34" spans="1:31" x14ac:dyDescent="0.2">
      <c r="A34" s="18">
        <v>2.2399999999999998</v>
      </c>
      <c r="B34" s="18"/>
      <c r="C34" s="18">
        <f t="shared" si="2"/>
        <v>6.6385920000953327</v>
      </c>
      <c r="D34" s="16"/>
      <c r="E34" s="1"/>
      <c r="F34" s="1"/>
      <c r="G34" s="1"/>
      <c r="H34" s="1"/>
      <c r="I34" s="1"/>
      <c r="J34" s="1"/>
      <c r="K34" s="1"/>
      <c r="L34" s="1"/>
      <c r="M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</row>
    <row r="35" spans="1:31" x14ac:dyDescent="0.2">
      <c r="A35" s="18">
        <v>2.4</v>
      </c>
      <c r="B35" s="18"/>
      <c r="C35" s="18">
        <f t="shared" si="2"/>
        <v>6.612253333434527</v>
      </c>
      <c r="D35" s="16"/>
      <c r="E35" s="1"/>
      <c r="F35" s="1"/>
      <c r="G35" s="1"/>
      <c r="H35" s="1"/>
      <c r="I35" s="1"/>
      <c r="J35" s="1"/>
      <c r="K35" s="1"/>
      <c r="L35" s="1"/>
      <c r="M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</row>
    <row r="36" spans="1:31" x14ac:dyDescent="0.2">
      <c r="A36" s="18">
        <v>2.56</v>
      </c>
      <c r="B36" s="18"/>
      <c r="C36" s="18">
        <f t="shared" si="2"/>
        <v>6.5859146667737205</v>
      </c>
      <c r="D36" s="16"/>
      <c r="E36" s="1"/>
      <c r="F36" s="1"/>
      <c r="G36" s="1"/>
      <c r="H36" s="1"/>
      <c r="I36" s="1"/>
      <c r="J36" s="1"/>
      <c r="K36" s="1"/>
      <c r="L36" s="1"/>
      <c r="M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</row>
    <row r="37" spans="1:31" x14ac:dyDescent="0.2">
      <c r="A37" s="18">
        <v>2.72</v>
      </c>
      <c r="B37" s="18"/>
      <c r="C37" s="18">
        <f t="shared" si="2"/>
        <v>6.559576000112914</v>
      </c>
      <c r="D37" s="16"/>
      <c r="E37" s="1"/>
      <c r="F37" s="1"/>
      <c r="G37" s="1"/>
      <c r="H37" s="1"/>
      <c r="I37" s="1"/>
      <c r="J37" s="1"/>
      <c r="K37" s="1"/>
      <c r="L37" s="1"/>
      <c r="M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</row>
    <row r="38" spans="1:31" x14ac:dyDescent="0.2">
      <c r="A38" s="18">
        <v>2.8800000000000003</v>
      </c>
      <c r="B38" s="18"/>
      <c r="C38" s="18">
        <f t="shared" si="2"/>
        <v>6.5332373334521074</v>
      </c>
      <c r="D38" s="16"/>
      <c r="E38" s="1"/>
      <c r="F38" s="1"/>
      <c r="G38" s="1"/>
      <c r="H38" s="1"/>
      <c r="I38" s="1"/>
      <c r="J38" s="1"/>
      <c r="K38" s="1"/>
      <c r="L38" s="1"/>
      <c r="M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</row>
    <row r="39" spans="1:31" x14ac:dyDescent="0.2">
      <c r="A39" s="18">
        <v>3.0400000000000005</v>
      </c>
      <c r="B39" s="18"/>
      <c r="C39" s="18">
        <f t="shared" si="2"/>
        <v>6.5068986667913009</v>
      </c>
      <c r="D39" s="16"/>
      <c r="E39" s="1"/>
      <c r="F39" s="1"/>
      <c r="G39" s="1"/>
      <c r="H39" s="1"/>
      <c r="I39" s="1"/>
      <c r="J39" s="1"/>
      <c r="K39" s="1"/>
      <c r="L39" s="1"/>
      <c r="M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</row>
    <row r="40" spans="1:31" x14ac:dyDescent="0.2">
      <c r="A40" s="18">
        <v>3.2000000000000006</v>
      </c>
      <c r="B40" s="18"/>
      <c r="C40" s="18">
        <f t="shared" si="2"/>
        <v>6.4805600001304944</v>
      </c>
      <c r="D40" s="16"/>
      <c r="E40" s="1"/>
      <c r="F40" s="1"/>
      <c r="G40" s="1"/>
      <c r="H40" s="1"/>
      <c r="I40" s="1"/>
      <c r="J40" s="1"/>
      <c r="K40" s="1"/>
      <c r="L40" s="1"/>
      <c r="M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</row>
    <row r="41" spans="1:31" x14ac:dyDescent="0.2">
      <c r="A41" s="18">
        <v>3.3600000000000008</v>
      </c>
      <c r="B41" s="18"/>
      <c r="C41" s="18">
        <f t="shared" si="2"/>
        <v>6.4542213334696878</v>
      </c>
      <c r="D41" s="16"/>
      <c r="E41" s="1"/>
      <c r="F41" s="1"/>
      <c r="G41" s="1"/>
      <c r="H41" s="1"/>
      <c r="I41" s="1"/>
      <c r="J41" s="1"/>
      <c r="K41" s="1"/>
      <c r="L41" s="1"/>
      <c r="M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</row>
    <row r="42" spans="1:31" x14ac:dyDescent="0.2">
      <c r="A42" s="18">
        <v>3.5200000000000009</v>
      </c>
      <c r="B42" s="18"/>
      <c r="C42" s="18">
        <f t="shared" si="2"/>
        <v>6.4278826668088822</v>
      </c>
      <c r="D42" s="16"/>
      <c r="E42" s="1"/>
      <c r="F42" s="1"/>
      <c r="G42" s="1"/>
      <c r="H42" s="1"/>
      <c r="I42" s="1"/>
      <c r="J42" s="1"/>
      <c r="K42" s="1"/>
      <c r="L42" s="1"/>
      <c r="M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</row>
    <row r="43" spans="1:31" x14ac:dyDescent="0.2">
      <c r="A43" s="18">
        <v>3.680000000000001</v>
      </c>
      <c r="B43" s="18"/>
      <c r="C43" s="18">
        <f t="shared" si="2"/>
        <v>6.4015440001480757</v>
      </c>
      <c r="D43" s="16"/>
      <c r="E43" s="1"/>
      <c r="F43" s="1"/>
      <c r="G43" s="1"/>
      <c r="H43" s="1"/>
      <c r="I43" s="1"/>
      <c r="J43" s="1"/>
      <c r="K43" s="1"/>
      <c r="L43" s="1"/>
      <c r="M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</row>
    <row r="44" spans="1:31" x14ac:dyDescent="0.2">
      <c r="A44" s="18">
        <v>3.8400000000000012</v>
      </c>
      <c r="B44" s="18"/>
      <c r="C44" s="18">
        <f t="shared" si="2"/>
        <v>6.3752053334872691</v>
      </c>
      <c r="D44" s="16"/>
      <c r="E44" s="1"/>
      <c r="F44" s="1"/>
      <c r="G44" s="1"/>
      <c r="H44" s="1"/>
      <c r="I44" s="1"/>
      <c r="J44" s="1"/>
      <c r="K44" s="1"/>
      <c r="L44" s="1"/>
      <c r="M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</row>
    <row r="45" spans="1:31" x14ac:dyDescent="0.2">
      <c r="A45" s="18">
        <v>4.0000000000000009</v>
      </c>
      <c r="B45" s="18"/>
      <c r="C45" s="18">
        <f t="shared" si="2"/>
        <v>6.3488666668264626</v>
      </c>
      <c r="D45" s="16"/>
      <c r="E45" s="1"/>
      <c r="F45" s="1"/>
      <c r="G45" s="1"/>
      <c r="H45" s="1"/>
      <c r="I45" s="1"/>
      <c r="J45" s="1"/>
      <c r="K45" s="1"/>
      <c r="L45" s="1"/>
      <c r="M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</row>
    <row r="46" spans="1:31" x14ac:dyDescent="0.2">
      <c r="A46" s="18">
        <v>4.160000000000001</v>
      </c>
      <c r="B46" s="18"/>
      <c r="C46" s="18">
        <f t="shared" si="2"/>
        <v>6.3225280001656561</v>
      </c>
      <c r="D46" s="16"/>
      <c r="E46" s="1"/>
      <c r="F46" s="1"/>
      <c r="G46" s="1"/>
      <c r="H46" s="1"/>
      <c r="I46" s="1"/>
      <c r="J46" s="1"/>
      <c r="K46" s="1"/>
      <c r="L46" s="1"/>
      <c r="M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</row>
    <row r="47" spans="1:31" x14ac:dyDescent="0.2">
      <c r="A47" s="18">
        <v>4.3200000000000012</v>
      </c>
      <c r="B47" s="18"/>
      <c r="C47" s="18">
        <f t="shared" si="2"/>
        <v>6.2961893335048496</v>
      </c>
      <c r="D47" s="16"/>
      <c r="E47" s="1"/>
      <c r="F47" s="1"/>
      <c r="G47" s="1"/>
      <c r="H47" s="1"/>
      <c r="I47" s="1"/>
      <c r="J47" s="1"/>
      <c r="K47" s="1"/>
      <c r="L47" s="1"/>
      <c r="M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</row>
    <row r="48" spans="1:31" x14ac:dyDescent="0.2">
      <c r="A48" s="18">
        <v>4.4800000000000013</v>
      </c>
      <c r="B48" s="18"/>
      <c r="C48" s="18">
        <f t="shared" si="2"/>
        <v>6.269850666844043</v>
      </c>
      <c r="D48" s="16"/>
      <c r="E48" s="1"/>
      <c r="F48" s="1"/>
      <c r="G48" s="1"/>
      <c r="H48" s="1"/>
      <c r="I48" s="1"/>
      <c r="J48" s="1"/>
      <c r="K48" s="1"/>
      <c r="L48" s="1"/>
      <c r="M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</row>
    <row r="49" spans="1:31" x14ac:dyDescent="0.2">
      <c r="A49" s="18">
        <v>4.6400000000000015</v>
      </c>
      <c r="B49" s="18"/>
      <c r="C49" s="18">
        <f t="shared" si="2"/>
        <v>6.2435120001832374</v>
      </c>
      <c r="D49" s="16"/>
      <c r="E49" s="1"/>
      <c r="F49" s="1"/>
      <c r="G49" s="1"/>
      <c r="H49" s="1"/>
      <c r="I49" s="1"/>
      <c r="J49" s="1"/>
      <c r="K49" s="1"/>
      <c r="L49" s="1"/>
      <c r="M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</row>
    <row r="50" spans="1:31" x14ac:dyDescent="0.2">
      <c r="A50" s="18">
        <v>4.8000000000000016</v>
      </c>
      <c r="B50" s="18"/>
      <c r="C50" s="18">
        <f t="shared" si="2"/>
        <v>6.2171733335224308</v>
      </c>
      <c r="D50" s="16"/>
      <c r="E50" s="1"/>
      <c r="F50" s="1"/>
      <c r="G50" s="1"/>
      <c r="H50" s="1"/>
      <c r="I50" s="1"/>
      <c r="J50" s="1"/>
      <c r="K50" s="1"/>
      <c r="L50" s="1"/>
      <c r="M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</row>
    <row r="51" spans="1:31" x14ac:dyDescent="0.2">
      <c r="A51" s="18">
        <v>4.9600000000000017</v>
      </c>
      <c r="B51" s="18"/>
      <c r="C51" s="18">
        <f t="shared" si="2"/>
        <v>6.1908346668616243</v>
      </c>
      <c r="D51" s="16"/>
      <c r="E51" s="1"/>
      <c r="F51" s="1"/>
      <c r="G51" s="1"/>
      <c r="H51" s="1"/>
      <c r="I51" s="1"/>
      <c r="J51" s="1"/>
      <c r="K51" s="1"/>
      <c r="L51" s="1"/>
      <c r="M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</row>
    <row r="52" spans="1:31" x14ac:dyDescent="0.2">
      <c r="A52" s="18">
        <v>5.1200000000000019</v>
      </c>
      <c r="B52" s="18"/>
      <c r="C52" s="18">
        <f t="shared" si="2"/>
        <v>6.1644960002008178</v>
      </c>
      <c r="D52" s="16"/>
      <c r="E52" s="1"/>
      <c r="F52" s="1"/>
      <c r="G52" s="1"/>
      <c r="H52" s="1"/>
      <c r="I52" s="1"/>
      <c r="J52" s="1"/>
      <c r="K52" s="1"/>
      <c r="L52" s="1"/>
      <c r="M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</row>
    <row r="53" spans="1:31" x14ac:dyDescent="0.2">
      <c r="A53" s="18">
        <v>5.280000000000002</v>
      </c>
      <c r="B53" s="18"/>
      <c r="C53" s="18">
        <f t="shared" si="2"/>
        <v>6.1381573335400113</v>
      </c>
      <c r="D53" s="16"/>
      <c r="E53" s="1"/>
      <c r="F53" s="1"/>
      <c r="G53" s="1"/>
      <c r="H53" s="1"/>
      <c r="I53" s="1"/>
      <c r="J53" s="1"/>
      <c r="K53" s="1"/>
      <c r="L53" s="1"/>
      <c r="M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</row>
    <row r="54" spans="1:31" x14ac:dyDescent="0.2">
      <c r="A54" s="18">
        <v>5.4400000000000022</v>
      </c>
      <c r="B54" s="18"/>
      <c r="C54" s="18">
        <f t="shared" si="2"/>
        <v>6.1118186668792047</v>
      </c>
      <c r="D54" s="16"/>
      <c r="E54" s="1"/>
      <c r="F54" s="1"/>
      <c r="G54" s="1"/>
      <c r="H54" s="1"/>
      <c r="I54" s="1"/>
      <c r="J54" s="1"/>
      <c r="K54" s="1"/>
      <c r="L54" s="1"/>
      <c r="M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</row>
    <row r="55" spans="1:31" x14ac:dyDescent="0.2">
      <c r="A55" s="18">
        <v>5.6000000000000023</v>
      </c>
      <c r="B55" s="18"/>
      <c r="C55" s="18">
        <f t="shared" si="2"/>
        <v>6.0854800002183982</v>
      </c>
      <c r="D55" s="16"/>
      <c r="E55" s="1"/>
      <c r="F55" s="1"/>
      <c r="G55" s="1"/>
      <c r="H55" s="1"/>
      <c r="I55" s="1"/>
      <c r="J55" s="1"/>
      <c r="K55" s="1"/>
      <c r="L55" s="1"/>
      <c r="M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</row>
    <row r="56" spans="1:31" x14ac:dyDescent="0.2">
      <c r="A56" s="18">
        <v>5.7600000000000025</v>
      </c>
      <c r="B56" s="18"/>
      <c r="C56" s="18">
        <f t="shared" si="2"/>
        <v>6.0591413335575925</v>
      </c>
      <c r="D56" s="16"/>
      <c r="E56" s="1"/>
      <c r="F56" s="1"/>
      <c r="G56" s="1"/>
      <c r="H56" s="1"/>
      <c r="I56" s="1"/>
      <c r="J56" s="1"/>
      <c r="K56" s="1"/>
      <c r="L56" s="1"/>
      <c r="M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</row>
    <row r="57" spans="1:31" x14ac:dyDescent="0.2">
      <c r="A57" s="18">
        <v>5.9200000000000026</v>
      </c>
      <c r="B57" s="18"/>
      <c r="C57" s="18">
        <f t="shared" si="2"/>
        <v>6.032802666896786</v>
      </c>
      <c r="D57" s="16"/>
      <c r="E57" s="1"/>
      <c r="F57" s="1"/>
      <c r="G57" s="1"/>
      <c r="H57" s="1"/>
      <c r="I57" s="1"/>
      <c r="J57" s="1"/>
      <c r="K57" s="1"/>
      <c r="L57" s="1"/>
      <c r="M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</row>
    <row r="58" spans="1:31" x14ac:dyDescent="0.2">
      <c r="A58" s="18">
        <v>6.0800000000000027</v>
      </c>
      <c r="B58" s="18"/>
      <c r="C58" s="18">
        <f t="shared" si="2"/>
        <v>6.0064640002359795</v>
      </c>
      <c r="D58" s="16"/>
      <c r="E58" s="1"/>
      <c r="F58" s="1"/>
      <c r="G58" s="1"/>
      <c r="H58" s="1"/>
      <c r="I58" s="1"/>
      <c r="J58" s="1"/>
      <c r="K58" s="1"/>
      <c r="L58" s="1"/>
      <c r="M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</row>
    <row r="59" spans="1:31" x14ac:dyDescent="0.2">
      <c r="A59" s="18">
        <v>6.2400000000000029</v>
      </c>
      <c r="B59" s="18"/>
      <c r="C59" s="18">
        <f t="shared" si="2"/>
        <v>5.980125333575173</v>
      </c>
      <c r="D59" s="16"/>
      <c r="E59" s="1"/>
      <c r="F59" s="1"/>
      <c r="G59" s="1"/>
      <c r="H59" s="1"/>
      <c r="I59" s="1"/>
      <c r="J59" s="1"/>
      <c r="K59" s="1"/>
      <c r="L59" s="1"/>
      <c r="M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</row>
    <row r="60" spans="1:31" x14ac:dyDescent="0.2">
      <c r="A60" s="18">
        <v>6.400000000000003</v>
      </c>
      <c r="B60" s="18"/>
      <c r="C60" s="18">
        <f t="shared" si="2"/>
        <v>5.9537866669143664</v>
      </c>
      <c r="D60" s="16"/>
      <c r="E60" s="1"/>
      <c r="F60" s="1"/>
      <c r="G60" s="1"/>
      <c r="H60" s="1"/>
      <c r="I60" s="1"/>
      <c r="J60" s="1"/>
      <c r="K60" s="1"/>
      <c r="L60" s="1"/>
      <c r="M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</row>
    <row r="61" spans="1:31" x14ac:dyDescent="0.2">
      <c r="A61" s="18">
        <v>6.5600000000000032</v>
      </c>
      <c r="B61" s="18"/>
      <c r="C61" s="18">
        <f t="shared" si="2"/>
        <v>5.9274480002535599</v>
      </c>
      <c r="D61" s="16"/>
      <c r="E61" s="1"/>
      <c r="F61" s="1"/>
      <c r="G61" s="1"/>
      <c r="H61" s="1"/>
      <c r="I61" s="1"/>
      <c r="J61" s="1"/>
      <c r="K61" s="1"/>
      <c r="L61" s="1"/>
      <c r="M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</row>
    <row r="62" spans="1:31" x14ac:dyDescent="0.2">
      <c r="A62" s="18">
        <v>6.7200000000000033</v>
      </c>
      <c r="B62" s="18"/>
      <c r="C62" s="18">
        <f t="shared" si="2"/>
        <v>5.9011093335927534</v>
      </c>
      <c r="D62" s="16"/>
      <c r="E62" s="1"/>
      <c r="F62" s="1"/>
      <c r="G62" s="1"/>
      <c r="H62" s="1"/>
      <c r="I62" s="1"/>
      <c r="J62" s="1"/>
      <c r="K62" s="1"/>
      <c r="L62" s="1"/>
      <c r="M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</row>
    <row r="63" spans="1:31" x14ac:dyDescent="0.2">
      <c r="A63" s="18">
        <v>6.8800000000000034</v>
      </c>
      <c r="B63" s="18"/>
      <c r="C63" s="18">
        <f t="shared" si="2"/>
        <v>5.8747706669319477</v>
      </c>
      <c r="D63" s="16"/>
      <c r="E63" s="1"/>
      <c r="F63" s="1"/>
      <c r="G63" s="1"/>
      <c r="H63" s="1"/>
      <c r="I63" s="1"/>
      <c r="J63" s="1"/>
      <c r="K63" s="1"/>
      <c r="L63" s="1"/>
      <c r="M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</row>
    <row r="64" spans="1:31" x14ac:dyDescent="0.2">
      <c r="A64" s="18">
        <v>7.0400000000000036</v>
      </c>
      <c r="B64" s="18"/>
      <c r="C64" s="18">
        <f t="shared" si="2"/>
        <v>5.8484320002711403</v>
      </c>
      <c r="D64" s="16"/>
      <c r="E64" s="1"/>
      <c r="F64" s="1"/>
      <c r="G64" s="1"/>
      <c r="H64" s="1"/>
      <c r="I64" s="1"/>
      <c r="J64" s="1"/>
      <c r="K64" s="1"/>
      <c r="L64" s="1"/>
      <c r="M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</row>
    <row r="65" spans="1:31" x14ac:dyDescent="0.2">
      <c r="A65" s="18">
        <v>7.2000000000000037</v>
      </c>
      <c r="B65" s="18"/>
      <c r="C65" s="18">
        <f t="shared" si="2"/>
        <v>5.8220933336103347</v>
      </c>
      <c r="D65" s="16"/>
      <c r="E65" s="1"/>
      <c r="F65" s="1"/>
      <c r="G65" s="1"/>
      <c r="H65" s="1"/>
      <c r="I65" s="1"/>
      <c r="J65" s="1"/>
      <c r="K65" s="1"/>
      <c r="L65" s="1"/>
      <c r="M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</row>
    <row r="66" spans="1:31" x14ac:dyDescent="0.2">
      <c r="A66" s="18">
        <v>7.3600000000000039</v>
      </c>
      <c r="B66" s="18"/>
      <c r="C66" s="18">
        <f t="shared" si="2"/>
        <v>5.7957546669495281</v>
      </c>
      <c r="D66" s="16"/>
      <c r="E66" s="1"/>
      <c r="F66" s="1"/>
      <c r="G66" s="1"/>
      <c r="H66" s="1"/>
      <c r="I66" s="1"/>
      <c r="J66" s="1"/>
      <c r="K66" s="1"/>
      <c r="L66" s="1"/>
      <c r="M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</row>
    <row r="67" spans="1:31" x14ac:dyDescent="0.2">
      <c r="A67" s="18">
        <v>7.520000000000004</v>
      </c>
      <c r="B67" s="18"/>
      <c r="C67" s="18">
        <f t="shared" si="2"/>
        <v>5.7694160002887216</v>
      </c>
      <c r="D67" s="16"/>
      <c r="E67" s="1"/>
      <c r="F67" s="1"/>
      <c r="G67" s="1"/>
      <c r="H67" s="1"/>
      <c r="I67" s="1"/>
      <c r="J67" s="1"/>
      <c r="K67" s="1"/>
      <c r="L67" s="1"/>
      <c r="M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</row>
    <row r="68" spans="1:31" x14ac:dyDescent="0.2">
      <c r="A68" s="18">
        <v>7.6800000000000042</v>
      </c>
      <c r="B68" s="18"/>
      <c r="C68" s="18">
        <f t="shared" si="2"/>
        <v>5.7430773336279151</v>
      </c>
      <c r="D68" s="16"/>
      <c r="E68" s="1"/>
      <c r="F68" s="1"/>
      <c r="G68" s="1"/>
      <c r="H68" s="1"/>
      <c r="I68" s="1"/>
      <c r="J68" s="1"/>
      <c r="K68" s="1"/>
      <c r="L68" s="1"/>
      <c r="M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</row>
    <row r="69" spans="1:31" x14ac:dyDescent="0.2">
      <c r="A69" s="18">
        <v>7.8400000000000043</v>
      </c>
      <c r="B69" s="18"/>
      <c r="C69" s="18">
        <f t="shared" si="2"/>
        <v>5.7167386669671085</v>
      </c>
      <c r="D69" s="16"/>
      <c r="E69" s="1"/>
      <c r="F69" s="1"/>
      <c r="G69" s="1"/>
      <c r="H69" s="1"/>
      <c r="I69" s="1"/>
      <c r="J69" s="1"/>
      <c r="K69" s="1"/>
      <c r="L69" s="1"/>
      <c r="M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</row>
    <row r="70" spans="1:31" x14ac:dyDescent="0.2">
      <c r="A70" s="18">
        <v>8.0000000000000036</v>
      </c>
      <c r="B70" s="18"/>
      <c r="C70" s="18">
        <f t="shared" si="2"/>
        <v>5.6904000003063029</v>
      </c>
      <c r="D70" s="16"/>
      <c r="E70" s="1"/>
      <c r="F70" s="1"/>
      <c r="G70" s="1"/>
      <c r="H70" s="1"/>
      <c r="I70" s="1"/>
      <c r="J70" s="1"/>
      <c r="K70" s="1"/>
      <c r="L70" s="1"/>
      <c r="M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</row>
    <row r="71" spans="1:31" x14ac:dyDescent="0.2">
      <c r="A71" s="18">
        <v>8.1600000000000037</v>
      </c>
      <c r="B71" s="18"/>
      <c r="C71" s="18">
        <f t="shared" si="2"/>
        <v>5.6640613336454964</v>
      </c>
      <c r="D71" s="16"/>
      <c r="E71" s="1"/>
      <c r="F71" s="1"/>
      <c r="G71" s="1"/>
      <c r="H71" s="1"/>
      <c r="I71" s="1"/>
      <c r="J71" s="1"/>
      <c r="K71" s="1"/>
      <c r="L71" s="1"/>
      <c r="M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</row>
    <row r="72" spans="1:31" x14ac:dyDescent="0.2">
      <c r="A72" s="18">
        <v>8.3200000000000038</v>
      </c>
      <c r="B72" s="18"/>
      <c r="C72" s="18">
        <f t="shared" si="2"/>
        <v>5.6377226669846898</v>
      </c>
      <c r="D72" s="16"/>
      <c r="E72" s="1"/>
      <c r="F72" s="1"/>
      <c r="G72" s="1"/>
      <c r="H72" s="1"/>
      <c r="I72" s="1"/>
      <c r="J72" s="1"/>
      <c r="K72" s="1"/>
      <c r="L72" s="1"/>
      <c r="M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</row>
    <row r="73" spans="1:31" x14ac:dyDescent="0.2">
      <c r="A73" s="18">
        <v>8.480000000000004</v>
      </c>
      <c r="B73" s="18"/>
      <c r="C73" s="18">
        <f t="shared" si="2"/>
        <v>5.6113840003238833</v>
      </c>
      <c r="D73" s="16"/>
      <c r="E73" s="1"/>
      <c r="F73" s="1"/>
      <c r="G73" s="1"/>
      <c r="H73" s="1"/>
      <c r="I73" s="1"/>
      <c r="J73" s="1"/>
      <c r="K73" s="1"/>
      <c r="L73" s="1"/>
      <c r="M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</row>
    <row r="74" spans="1:31" x14ac:dyDescent="0.2">
      <c r="A74" s="18">
        <v>8.6400000000000041</v>
      </c>
      <c r="B74" s="18"/>
      <c r="C74" s="18">
        <f t="shared" si="2"/>
        <v>5.5850453336630768</v>
      </c>
      <c r="D74" s="16"/>
      <c r="E74" s="1"/>
      <c r="F74" s="1"/>
      <c r="G74" s="1"/>
      <c r="H74" s="1"/>
      <c r="I74" s="1"/>
      <c r="J74" s="1"/>
      <c r="K74" s="1"/>
      <c r="L74" s="1"/>
      <c r="M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</row>
    <row r="75" spans="1:31" x14ac:dyDescent="0.2">
      <c r="A75" s="18">
        <v>8.8000000000000043</v>
      </c>
      <c r="B75" s="18"/>
      <c r="C75" s="18">
        <f t="shared" si="2"/>
        <v>5.5587066670022711</v>
      </c>
      <c r="D75" s="16"/>
      <c r="E75" s="1"/>
      <c r="F75" s="1"/>
      <c r="G75" s="1"/>
      <c r="H75" s="1"/>
      <c r="I75" s="1"/>
      <c r="J75" s="1"/>
      <c r="K75" s="1"/>
      <c r="L75" s="1"/>
      <c r="M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</row>
    <row r="76" spans="1:31" x14ac:dyDescent="0.2">
      <c r="A76" s="18">
        <v>8.9600000000000044</v>
      </c>
      <c r="B76" s="18"/>
      <c r="C76" s="18">
        <f t="shared" si="2"/>
        <v>5.5323680003414637</v>
      </c>
      <c r="D76" s="16"/>
      <c r="E76" s="1"/>
      <c r="F76" s="1"/>
      <c r="G76" s="1"/>
      <c r="H76" s="1"/>
      <c r="I76" s="1"/>
      <c r="J76" s="1"/>
      <c r="K76" s="1"/>
      <c r="L76" s="1"/>
      <c r="M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</row>
    <row r="77" spans="1:31" x14ac:dyDescent="0.2">
      <c r="A77" s="18">
        <v>9.1200000000000045</v>
      </c>
      <c r="B77" s="18"/>
      <c r="C77" s="18">
        <f t="shared" si="2"/>
        <v>5.5060293336806581</v>
      </c>
      <c r="D77" s="16"/>
      <c r="E77" s="1"/>
      <c r="F77" s="1"/>
      <c r="G77" s="1"/>
      <c r="H77" s="1"/>
      <c r="I77" s="1"/>
      <c r="J77" s="1"/>
      <c r="K77" s="1"/>
      <c r="L77" s="1"/>
      <c r="M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</row>
    <row r="78" spans="1:31" x14ac:dyDescent="0.2">
      <c r="A78" s="18">
        <v>9.2800000000000047</v>
      </c>
      <c r="B78" s="18"/>
      <c r="C78" s="18">
        <f t="shared" si="2"/>
        <v>5.4796906670198515</v>
      </c>
      <c r="D78" s="16"/>
      <c r="E78" s="1"/>
      <c r="F78" s="1"/>
      <c r="G78" s="1"/>
      <c r="H78" s="1"/>
      <c r="I78" s="1"/>
      <c r="J78" s="1"/>
      <c r="K78" s="1"/>
      <c r="L78" s="1"/>
      <c r="M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</row>
    <row r="79" spans="1:31" x14ac:dyDescent="0.2">
      <c r="A79" s="18">
        <v>9.4400000000000048</v>
      </c>
      <c r="B79" s="18"/>
      <c r="C79" s="18">
        <f t="shared" si="2"/>
        <v>5.453352000359045</v>
      </c>
      <c r="D79" s="16"/>
      <c r="E79" s="1"/>
      <c r="F79" s="1"/>
      <c r="G79" s="1"/>
      <c r="H79" s="1"/>
      <c r="I79" s="1"/>
      <c r="J79" s="1"/>
      <c r="K79" s="1"/>
      <c r="L79" s="1"/>
      <c r="M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</row>
    <row r="80" spans="1:31" x14ac:dyDescent="0.2">
      <c r="A80" s="18">
        <v>9.600000000000005</v>
      </c>
      <c r="B80" s="18"/>
      <c r="C80" s="18">
        <f t="shared" si="2"/>
        <v>5.4270133336982385</v>
      </c>
      <c r="D80" s="16"/>
      <c r="E80" s="1"/>
      <c r="F80" s="1"/>
      <c r="G80" s="1"/>
      <c r="H80" s="1"/>
      <c r="I80" s="1"/>
      <c r="J80" s="1"/>
      <c r="K80" s="1"/>
      <c r="L80" s="1"/>
      <c r="M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</row>
    <row r="81" spans="1:31" x14ac:dyDescent="0.2">
      <c r="A81" s="18">
        <v>9.7600000000000051</v>
      </c>
      <c r="B81" s="18"/>
      <c r="C81" s="18">
        <f t="shared" si="2"/>
        <v>5.4006746670374319</v>
      </c>
      <c r="D81" s="16"/>
      <c r="E81" s="1"/>
      <c r="F81" s="1"/>
      <c r="G81" s="1"/>
      <c r="H81" s="1"/>
      <c r="I81" s="1"/>
      <c r="J81" s="1"/>
      <c r="K81" s="1"/>
      <c r="L81" s="1"/>
      <c r="M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</row>
    <row r="82" spans="1:31" x14ac:dyDescent="0.2">
      <c r="A82" s="18">
        <v>9.9200000000000053</v>
      </c>
      <c r="B82" s="18"/>
      <c r="C82" s="18">
        <f t="shared" si="2"/>
        <v>5.3743360003766263</v>
      </c>
      <c r="D82" s="16"/>
      <c r="E82" s="1"/>
      <c r="F82" s="1"/>
      <c r="G82" s="1"/>
      <c r="H82" s="1"/>
      <c r="I82" s="1"/>
      <c r="J82" s="1"/>
      <c r="K82" s="1"/>
      <c r="L82" s="1"/>
      <c r="M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</row>
    <row r="83" spans="1:31" x14ac:dyDescent="0.2">
      <c r="A83" s="18">
        <v>10.080000000000005</v>
      </c>
      <c r="B83" s="18"/>
      <c r="C83" s="18">
        <f t="shared" si="2"/>
        <v>5.3479973337158189</v>
      </c>
      <c r="D83" s="16"/>
      <c r="E83" s="1"/>
      <c r="F83" s="1"/>
      <c r="G83" s="1"/>
      <c r="H83" s="1"/>
      <c r="I83" s="1"/>
      <c r="J83" s="1"/>
      <c r="K83" s="1"/>
      <c r="L83" s="1"/>
      <c r="M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</row>
    <row r="84" spans="1:31" x14ac:dyDescent="0.2">
      <c r="A84" s="18">
        <v>10.240000000000006</v>
      </c>
      <c r="B84" s="18"/>
      <c r="C84" s="18">
        <f t="shared" si="2"/>
        <v>5.3216586670550132</v>
      </c>
      <c r="D84" s="16"/>
      <c r="E84" s="1"/>
      <c r="F84" s="1"/>
      <c r="G84" s="1"/>
      <c r="H84" s="1"/>
      <c r="I84" s="1"/>
      <c r="J84" s="1"/>
      <c r="K84" s="1"/>
      <c r="L84" s="1"/>
      <c r="M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</row>
    <row r="85" spans="1:31" x14ac:dyDescent="0.2">
      <c r="A85" s="18">
        <v>10.400000000000006</v>
      </c>
      <c r="B85" s="18"/>
      <c r="C85" s="18">
        <f t="shared" ref="C85:C119" si="3" xml:space="preserve"> -1*$G$2*A85/LN(10)+ $G$3</f>
        <v>5.2953200003942067</v>
      </c>
      <c r="D85" s="16"/>
      <c r="E85" s="1"/>
      <c r="F85" s="1"/>
      <c r="G85" s="1"/>
      <c r="H85" s="1"/>
      <c r="I85" s="1"/>
      <c r="J85" s="1"/>
      <c r="K85" s="1"/>
      <c r="L85" s="1"/>
      <c r="M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</row>
    <row r="86" spans="1:31" x14ac:dyDescent="0.2">
      <c r="A86" s="18">
        <v>10.560000000000006</v>
      </c>
      <c r="B86" s="18"/>
      <c r="C86" s="18">
        <f t="shared" si="3"/>
        <v>5.2689813337334002</v>
      </c>
      <c r="D86" s="16"/>
      <c r="E86" s="1"/>
      <c r="F86" s="1"/>
      <c r="G86" s="1"/>
      <c r="H86" s="1"/>
      <c r="I86" s="1"/>
      <c r="J86" s="1"/>
      <c r="K86" s="1"/>
      <c r="L86" s="1"/>
      <c r="M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</row>
    <row r="87" spans="1:31" x14ac:dyDescent="0.2">
      <c r="A87" s="18">
        <v>10.720000000000006</v>
      </c>
      <c r="B87" s="18"/>
      <c r="C87" s="18">
        <f t="shared" si="3"/>
        <v>5.2426426670725936</v>
      </c>
      <c r="D87" s="16"/>
      <c r="E87" s="1"/>
      <c r="F87" s="1"/>
      <c r="G87" s="1"/>
      <c r="H87" s="1"/>
      <c r="I87" s="1"/>
      <c r="J87" s="1"/>
      <c r="K87" s="1"/>
      <c r="L87" s="1"/>
      <c r="M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</row>
    <row r="88" spans="1:31" x14ac:dyDescent="0.2">
      <c r="A88" s="18">
        <v>10.880000000000006</v>
      </c>
      <c r="B88" s="18"/>
      <c r="C88" s="18">
        <f t="shared" si="3"/>
        <v>5.2163040004117871</v>
      </c>
      <c r="D88" s="16"/>
      <c r="E88" s="1"/>
      <c r="F88" s="1"/>
      <c r="G88" s="1"/>
      <c r="H88" s="1"/>
      <c r="I88" s="1"/>
      <c r="J88" s="1"/>
      <c r="K88" s="1"/>
      <c r="L88" s="1"/>
      <c r="M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</row>
    <row r="89" spans="1:31" x14ac:dyDescent="0.2">
      <c r="A89" s="18">
        <v>11.040000000000006</v>
      </c>
      <c r="B89" s="18"/>
      <c r="C89" s="18">
        <f t="shared" si="3"/>
        <v>5.1899653337509815</v>
      </c>
      <c r="D89" s="16"/>
      <c r="E89" s="1"/>
      <c r="F89" s="1"/>
      <c r="G89" s="1"/>
      <c r="H89" s="1"/>
      <c r="I89" s="1"/>
      <c r="J89" s="1"/>
      <c r="K89" s="1"/>
      <c r="L89" s="1"/>
      <c r="M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</row>
    <row r="90" spans="1:31" x14ac:dyDescent="0.2">
      <c r="A90" s="18">
        <v>11.200000000000006</v>
      </c>
      <c r="B90" s="18"/>
      <c r="C90" s="18">
        <f t="shared" si="3"/>
        <v>5.163626667090174</v>
      </c>
      <c r="D90" s="16"/>
      <c r="E90" s="1"/>
      <c r="F90" s="1"/>
      <c r="G90" s="1"/>
      <c r="H90" s="1"/>
      <c r="I90" s="1"/>
      <c r="J90" s="1"/>
      <c r="K90" s="1"/>
      <c r="L90" s="1"/>
      <c r="M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</row>
    <row r="91" spans="1:31" x14ac:dyDescent="0.2">
      <c r="A91" s="18">
        <v>11.360000000000007</v>
      </c>
      <c r="B91" s="18"/>
      <c r="C91" s="18">
        <f t="shared" si="3"/>
        <v>5.1372880004293684</v>
      </c>
      <c r="D91" s="16"/>
      <c r="E91" s="1"/>
      <c r="F91" s="1"/>
      <c r="G91" s="1"/>
      <c r="H91" s="1"/>
      <c r="I91" s="1"/>
      <c r="J91" s="1"/>
      <c r="K91" s="1"/>
      <c r="L91" s="1"/>
      <c r="M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</row>
    <row r="92" spans="1:31" x14ac:dyDescent="0.2">
      <c r="A92" s="18">
        <v>11.520000000000007</v>
      </c>
      <c r="B92" s="18"/>
      <c r="C92" s="18">
        <f t="shared" si="3"/>
        <v>5.1109493337685619</v>
      </c>
      <c r="D92" s="16"/>
      <c r="E92" s="1"/>
      <c r="F92" s="1"/>
      <c r="G92" s="1"/>
      <c r="H92" s="1"/>
      <c r="I92" s="1"/>
      <c r="J92" s="1"/>
      <c r="K92" s="1"/>
      <c r="L92" s="1"/>
      <c r="M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</row>
    <row r="93" spans="1:31" x14ac:dyDescent="0.2">
      <c r="A93" s="18">
        <v>11.680000000000007</v>
      </c>
      <c r="B93" s="18"/>
      <c r="C93" s="18">
        <f t="shared" si="3"/>
        <v>5.0846106671077553</v>
      </c>
      <c r="D93" s="16"/>
      <c r="E93" s="1"/>
      <c r="F93" s="1"/>
      <c r="G93" s="1"/>
      <c r="H93" s="1"/>
      <c r="I93" s="1"/>
      <c r="J93" s="1"/>
      <c r="K93" s="1"/>
      <c r="L93" s="1"/>
      <c r="M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</row>
    <row r="94" spans="1:31" x14ac:dyDescent="0.2">
      <c r="A94" s="18">
        <v>11.840000000000007</v>
      </c>
      <c r="B94" s="18"/>
      <c r="C94" s="18">
        <f t="shared" si="3"/>
        <v>5.0582720004469488</v>
      </c>
      <c r="D94" s="16"/>
      <c r="E94" s="1"/>
      <c r="F94" s="1"/>
      <c r="G94" s="1"/>
      <c r="H94" s="1"/>
      <c r="I94" s="1"/>
      <c r="J94" s="1"/>
      <c r="K94" s="1"/>
      <c r="L94" s="1"/>
      <c r="M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</row>
    <row r="95" spans="1:31" x14ac:dyDescent="0.2">
      <c r="A95" s="18">
        <v>12.000000000000007</v>
      </c>
      <c r="B95" s="18"/>
      <c r="C95" s="18">
        <f t="shared" si="3"/>
        <v>5.0319333337861423</v>
      </c>
      <c r="D95" s="16"/>
      <c r="E95" s="1"/>
      <c r="F95" s="1"/>
      <c r="G95" s="1"/>
      <c r="H95" s="1"/>
      <c r="I95" s="1"/>
      <c r="J95" s="1"/>
      <c r="K95" s="1"/>
      <c r="L95" s="1"/>
      <c r="M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</row>
    <row r="96" spans="1:31" x14ac:dyDescent="0.2">
      <c r="A96" s="18">
        <v>12.160000000000007</v>
      </c>
      <c r="B96" s="18"/>
      <c r="C96" s="18">
        <f t="shared" si="3"/>
        <v>5.0055946671253366</v>
      </c>
      <c r="D96" s="16"/>
      <c r="E96" s="1"/>
      <c r="F96" s="1"/>
      <c r="G96" s="1"/>
      <c r="H96" s="1"/>
      <c r="I96" s="1"/>
      <c r="J96" s="1"/>
      <c r="K96" s="1"/>
      <c r="L96" s="1"/>
      <c r="M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</row>
    <row r="97" spans="1:31" x14ac:dyDescent="0.2">
      <c r="A97" s="18">
        <v>12.320000000000007</v>
      </c>
      <c r="B97" s="18"/>
      <c r="C97" s="18">
        <f t="shared" si="3"/>
        <v>4.9792560004645292</v>
      </c>
      <c r="D97" s="16"/>
      <c r="E97" s="1"/>
      <c r="F97" s="1"/>
      <c r="G97" s="1"/>
      <c r="H97" s="1"/>
      <c r="I97" s="1"/>
      <c r="J97" s="1"/>
      <c r="K97" s="1"/>
      <c r="L97" s="1"/>
      <c r="M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</row>
    <row r="98" spans="1:31" x14ac:dyDescent="0.2">
      <c r="A98" s="18">
        <v>12.480000000000008</v>
      </c>
      <c r="B98" s="18"/>
      <c r="C98" s="18">
        <f t="shared" si="3"/>
        <v>4.9529173338037236</v>
      </c>
      <c r="D98" s="16"/>
      <c r="E98" s="1"/>
      <c r="F98" s="1"/>
      <c r="G98" s="1"/>
      <c r="H98" s="1"/>
      <c r="I98" s="1"/>
      <c r="J98" s="1"/>
      <c r="K98" s="1"/>
      <c r="L98" s="1"/>
      <c r="M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</row>
    <row r="99" spans="1:31" x14ac:dyDescent="0.2">
      <c r="A99" s="18">
        <v>12.640000000000008</v>
      </c>
      <c r="B99" s="18"/>
      <c r="C99" s="18">
        <f t="shared" si="3"/>
        <v>4.926578667142917</v>
      </c>
      <c r="D99" s="16"/>
      <c r="E99" s="1"/>
      <c r="F99" s="1"/>
      <c r="G99" s="1"/>
      <c r="H99" s="1"/>
      <c r="I99" s="1"/>
      <c r="J99" s="1"/>
      <c r="K99" s="1"/>
      <c r="L99" s="1"/>
      <c r="M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</row>
    <row r="100" spans="1:31" x14ac:dyDescent="0.2">
      <c r="A100" s="18">
        <v>12.800000000000008</v>
      </c>
      <c r="B100" s="18"/>
      <c r="C100" s="18">
        <f t="shared" si="3"/>
        <v>4.9002400004821105</v>
      </c>
      <c r="D100" s="16"/>
      <c r="E100" s="1"/>
      <c r="F100" s="1"/>
      <c r="G100" s="1"/>
      <c r="H100" s="1"/>
      <c r="I100" s="1"/>
      <c r="J100" s="1"/>
      <c r="K100" s="1"/>
      <c r="L100" s="1"/>
      <c r="M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</row>
    <row r="101" spans="1:31" x14ac:dyDescent="0.2">
      <c r="A101" s="18">
        <v>12.960000000000008</v>
      </c>
      <c r="B101" s="18"/>
      <c r="C101" s="18">
        <f t="shared" si="3"/>
        <v>4.873901333821304</v>
      </c>
      <c r="D101" s="16"/>
      <c r="E101" s="1"/>
      <c r="F101" s="1"/>
      <c r="G101" s="1"/>
      <c r="H101" s="1"/>
      <c r="I101" s="1"/>
      <c r="J101" s="1"/>
      <c r="K101" s="1"/>
      <c r="L101" s="1"/>
      <c r="M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</row>
    <row r="102" spans="1:31" x14ac:dyDescent="0.2">
      <c r="A102" s="18">
        <v>13.120000000000008</v>
      </c>
      <c r="B102" s="18"/>
      <c r="C102" s="18">
        <f t="shared" si="3"/>
        <v>4.8475626671604974</v>
      </c>
      <c r="D102" s="16"/>
      <c r="E102" s="1"/>
      <c r="F102" s="1"/>
      <c r="G102" s="1"/>
      <c r="H102" s="1"/>
      <c r="I102" s="1"/>
      <c r="J102" s="1"/>
      <c r="K102" s="1"/>
      <c r="L102" s="1"/>
      <c r="M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</row>
    <row r="103" spans="1:31" x14ac:dyDescent="0.2">
      <c r="A103" s="18">
        <v>13.280000000000008</v>
      </c>
      <c r="B103" s="18"/>
      <c r="C103" s="18">
        <f t="shared" si="3"/>
        <v>4.8212240004996918</v>
      </c>
      <c r="D103" s="16"/>
      <c r="E103" s="1"/>
      <c r="F103" s="1"/>
      <c r="G103" s="1"/>
      <c r="H103" s="1"/>
      <c r="I103" s="1"/>
      <c r="J103" s="1"/>
      <c r="K103" s="1"/>
      <c r="L103" s="1"/>
      <c r="M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</row>
    <row r="104" spans="1:31" x14ac:dyDescent="0.2">
      <c r="A104" s="18">
        <v>13.440000000000008</v>
      </c>
      <c r="B104" s="18"/>
      <c r="C104" s="18">
        <f t="shared" si="3"/>
        <v>4.7948853338388844</v>
      </c>
      <c r="D104" s="16"/>
      <c r="E104" s="1"/>
      <c r="F104" s="1"/>
      <c r="G104" s="1"/>
      <c r="H104" s="1"/>
      <c r="I104" s="1"/>
      <c r="J104" s="1"/>
      <c r="K104" s="1"/>
      <c r="L104" s="1"/>
      <c r="M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</row>
    <row r="105" spans="1:31" x14ac:dyDescent="0.2">
      <c r="A105" s="18">
        <v>13.600000000000009</v>
      </c>
      <c r="B105" s="18"/>
      <c r="C105" s="18">
        <f t="shared" si="3"/>
        <v>4.7685466671780787</v>
      </c>
      <c r="D105" s="16"/>
      <c r="E105" s="1"/>
      <c r="F105" s="1"/>
      <c r="G105" s="1"/>
      <c r="H105" s="1"/>
      <c r="I105" s="1"/>
      <c r="J105" s="1"/>
      <c r="K105" s="1"/>
      <c r="L105" s="1"/>
      <c r="M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</row>
    <row r="106" spans="1:31" x14ac:dyDescent="0.2">
      <c r="A106" s="18">
        <v>13.760000000000009</v>
      </c>
      <c r="B106" s="18"/>
      <c r="C106" s="18">
        <f t="shared" si="3"/>
        <v>4.7422080005172722</v>
      </c>
      <c r="D106" s="16"/>
      <c r="E106" s="1"/>
      <c r="F106" s="1"/>
      <c r="G106" s="1"/>
      <c r="H106" s="1"/>
      <c r="I106" s="1"/>
      <c r="J106" s="1"/>
      <c r="K106" s="1"/>
      <c r="L106" s="1"/>
      <c r="M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</row>
    <row r="107" spans="1:31" x14ac:dyDescent="0.2">
      <c r="A107" s="18">
        <v>13.920000000000009</v>
      </c>
      <c r="B107" s="18"/>
      <c r="C107" s="18">
        <f t="shared" si="3"/>
        <v>4.7158693338564657</v>
      </c>
      <c r="D107" s="16"/>
      <c r="E107" s="1"/>
      <c r="F107" s="1"/>
      <c r="G107" s="1"/>
      <c r="H107" s="1"/>
      <c r="I107" s="1"/>
      <c r="J107" s="1"/>
      <c r="K107" s="1"/>
      <c r="L107" s="1"/>
      <c r="M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</row>
    <row r="108" spans="1:31" x14ac:dyDescent="0.2">
      <c r="A108" s="18">
        <v>14.080000000000009</v>
      </c>
      <c r="B108" s="18"/>
      <c r="C108" s="18">
        <f t="shared" si="3"/>
        <v>4.6895306671956591</v>
      </c>
      <c r="D108" s="16"/>
      <c r="E108" s="1"/>
      <c r="F108" s="1"/>
      <c r="G108" s="1"/>
      <c r="H108" s="1"/>
      <c r="I108" s="1"/>
      <c r="J108" s="1"/>
      <c r="K108" s="1"/>
      <c r="L108" s="1"/>
      <c r="M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</row>
    <row r="109" spans="1:31" x14ac:dyDescent="0.2">
      <c r="A109" s="18">
        <v>14.240000000000009</v>
      </c>
      <c r="B109" s="18"/>
      <c r="C109" s="18">
        <f t="shared" si="3"/>
        <v>4.6631920005348526</v>
      </c>
      <c r="D109" s="16"/>
      <c r="E109" s="1"/>
      <c r="F109" s="1"/>
      <c r="G109" s="1"/>
      <c r="H109" s="1"/>
      <c r="I109" s="1"/>
      <c r="J109" s="1"/>
      <c r="K109" s="1"/>
      <c r="L109" s="1"/>
      <c r="M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</row>
    <row r="110" spans="1:31" x14ac:dyDescent="0.2">
      <c r="A110" s="18">
        <v>14.400000000000009</v>
      </c>
      <c r="B110" s="18"/>
      <c r="C110" s="18">
        <f t="shared" si="3"/>
        <v>4.636853333874047</v>
      </c>
      <c r="D110" s="16"/>
      <c r="E110" s="1"/>
      <c r="F110" s="1"/>
      <c r="G110" s="1"/>
      <c r="H110" s="1"/>
      <c r="I110" s="1"/>
      <c r="J110" s="1"/>
      <c r="K110" s="1"/>
      <c r="L110" s="1"/>
      <c r="M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</row>
    <row r="111" spans="1:31" x14ac:dyDescent="0.2">
      <c r="A111" s="18">
        <v>14.560000000000009</v>
      </c>
      <c r="B111" s="18"/>
      <c r="C111" s="18">
        <f t="shared" si="3"/>
        <v>4.6105146672132395</v>
      </c>
      <c r="D111" s="16"/>
      <c r="E111" s="1"/>
      <c r="F111" s="1"/>
      <c r="G111" s="1"/>
      <c r="H111" s="1"/>
      <c r="I111" s="1"/>
      <c r="J111" s="1"/>
      <c r="K111" s="1"/>
      <c r="L111" s="1"/>
      <c r="M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</row>
    <row r="112" spans="1:31" x14ac:dyDescent="0.2">
      <c r="A112" s="18">
        <v>14.72000000000001</v>
      </c>
      <c r="B112" s="18"/>
      <c r="C112" s="18">
        <f t="shared" si="3"/>
        <v>4.5841760005524339</v>
      </c>
      <c r="D112" s="16"/>
      <c r="E112" s="1"/>
      <c r="F112" s="1"/>
      <c r="G112" s="1"/>
      <c r="H112" s="1"/>
      <c r="I112" s="1"/>
      <c r="J112" s="1"/>
      <c r="K112" s="1"/>
      <c r="L112" s="1"/>
      <c r="M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</row>
    <row r="113" spans="1:31" x14ac:dyDescent="0.2">
      <c r="A113" s="18">
        <v>14.88000000000001</v>
      </c>
      <c r="B113" s="18"/>
      <c r="C113" s="18">
        <f t="shared" si="3"/>
        <v>4.5578373338916274</v>
      </c>
      <c r="D113" s="16"/>
      <c r="E113" s="1"/>
      <c r="F113" s="1"/>
      <c r="G113" s="1"/>
      <c r="H113" s="1"/>
      <c r="I113" s="1"/>
      <c r="J113" s="1"/>
      <c r="K113" s="1"/>
      <c r="L113" s="1"/>
      <c r="M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</row>
    <row r="114" spans="1:31" x14ac:dyDescent="0.2">
      <c r="A114" s="18">
        <v>15.04000000000001</v>
      </c>
      <c r="B114" s="18"/>
      <c r="C114" s="18">
        <f t="shared" si="3"/>
        <v>4.5314986672308208</v>
      </c>
      <c r="D114" s="16"/>
      <c r="E114" s="1"/>
      <c r="F114" s="1"/>
      <c r="G114" s="1"/>
      <c r="H114" s="1"/>
      <c r="I114" s="1"/>
      <c r="J114" s="1"/>
      <c r="K114" s="1"/>
      <c r="L114" s="1"/>
      <c r="M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</row>
    <row r="115" spans="1:31" x14ac:dyDescent="0.2">
      <c r="A115" s="18">
        <v>15.20000000000001</v>
      </c>
      <c r="B115" s="18"/>
      <c r="C115" s="18">
        <f t="shared" si="3"/>
        <v>4.5051600005700143</v>
      </c>
      <c r="D115" s="16"/>
      <c r="E115" s="1"/>
      <c r="F115" s="1"/>
      <c r="G115" s="1"/>
      <c r="H115" s="1"/>
      <c r="I115" s="1"/>
      <c r="J115" s="1"/>
      <c r="K115" s="1"/>
      <c r="L115" s="1"/>
      <c r="M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</row>
    <row r="116" spans="1:31" x14ac:dyDescent="0.2">
      <c r="A116" s="18">
        <v>15.36000000000001</v>
      </c>
      <c r="B116" s="18"/>
      <c r="C116" s="18">
        <f t="shared" si="3"/>
        <v>4.4788213339092078</v>
      </c>
      <c r="D116" s="16"/>
      <c r="E116" s="1"/>
      <c r="F116" s="1"/>
      <c r="G116" s="1"/>
      <c r="H116" s="1"/>
      <c r="I116" s="1"/>
      <c r="J116" s="1"/>
      <c r="K116" s="1"/>
      <c r="L116" s="1"/>
      <c r="M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</row>
    <row r="117" spans="1:31" x14ac:dyDescent="0.2">
      <c r="A117" s="18">
        <v>15.52000000000001</v>
      </c>
      <c r="B117" s="18"/>
      <c r="C117" s="18">
        <f t="shared" si="3"/>
        <v>4.4524826672484012</v>
      </c>
      <c r="D117" s="16"/>
      <c r="E117" s="1"/>
      <c r="F117" s="1"/>
      <c r="G117" s="1"/>
      <c r="H117" s="1"/>
      <c r="I117" s="1"/>
      <c r="J117" s="1"/>
      <c r="K117" s="1"/>
      <c r="L117" s="1"/>
      <c r="M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</row>
    <row r="118" spans="1:31" x14ac:dyDescent="0.2">
      <c r="A118" s="18">
        <v>15.68000000000001</v>
      </c>
      <c r="B118" s="18"/>
      <c r="C118" s="18">
        <f t="shared" si="3"/>
        <v>4.4261440005875947</v>
      </c>
      <c r="D118" s="16"/>
      <c r="E118" s="1"/>
      <c r="F118" s="1"/>
      <c r="G118" s="1"/>
      <c r="H118" s="1"/>
      <c r="I118" s="1"/>
      <c r="J118" s="1"/>
      <c r="K118" s="1"/>
      <c r="L118" s="1"/>
      <c r="M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</row>
    <row r="119" spans="1:31" x14ac:dyDescent="0.2">
      <c r="A119" s="18">
        <v>15.840000000000011</v>
      </c>
      <c r="B119" s="18"/>
      <c r="C119" s="18">
        <f t="shared" si="3"/>
        <v>4.3998053339267891</v>
      </c>
      <c r="D119" s="16"/>
      <c r="E119" s="1"/>
      <c r="F119" s="1"/>
      <c r="G119" s="1"/>
      <c r="H119" s="1"/>
      <c r="I119" s="1"/>
      <c r="J119" s="1"/>
      <c r="K119" s="1"/>
      <c r="L119" s="1"/>
      <c r="M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</row>
  </sheetData>
  <mergeCells count="1">
    <mergeCell ref="F12:L1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19"/>
  <sheetViews>
    <sheetView zoomScale="80" zoomScaleNormal="80" workbookViewId="0"/>
  </sheetViews>
  <sheetFormatPr defaultRowHeight="12.75" x14ac:dyDescent="0.2"/>
  <cols>
    <col min="1" max="1" width="9.140625" style="17"/>
    <col min="2" max="3" width="9.85546875" style="17" customWidth="1"/>
    <col min="4" max="4" width="9.140625" style="17"/>
    <col min="6" max="6" width="10.140625" bestFit="1" customWidth="1"/>
  </cols>
  <sheetData>
    <row r="1" spans="1:31" ht="24" customHeight="1" x14ac:dyDescent="0.2">
      <c r="A1" s="3" t="s">
        <v>0</v>
      </c>
      <c r="B1" s="14" t="s">
        <v>13</v>
      </c>
      <c r="C1" s="14" t="s">
        <v>14</v>
      </c>
      <c r="D1" s="15" t="s">
        <v>15</v>
      </c>
      <c r="E1" s="1"/>
      <c r="F1" s="4" t="s">
        <v>17</v>
      </c>
      <c r="G1" s="4" t="s">
        <v>18</v>
      </c>
      <c r="H1" s="4" t="s">
        <v>27</v>
      </c>
      <c r="I1" s="1"/>
      <c r="J1" s="1"/>
      <c r="K1" s="1"/>
      <c r="L1" s="1"/>
      <c r="M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1" x14ac:dyDescent="0.2">
      <c r="A2" s="16">
        <v>0</v>
      </c>
      <c r="B2" s="16">
        <v>6.9029999999999996</v>
      </c>
      <c r="C2" s="16">
        <f t="shared" ref="C2:C16" si="0" xml:space="preserve"> $G$5 - ((A2 /$G$3)^$G$4)</f>
        <v>6.7601951445187645</v>
      </c>
      <c r="D2" s="16">
        <f t="shared" ref="D2:D16" si="1" xml:space="preserve"> (B2 - C2)^2</f>
        <v>2.0393226749016446E-2</v>
      </c>
      <c r="E2" s="1"/>
      <c r="F2" s="1"/>
      <c r="G2" s="1"/>
      <c r="H2" s="1"/>
      <c r="I2" s="1"/>
      <c r="J2" s="1"/>
      <c r="K2" s="1"/>
      <c r="L2" s="6" t="s">
        <v>28</v>
      </c>
      <c r="M2" s="2">
        <v>2.6859373608637622E-2</v>
      </c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</row>
    <row r="3" spans="1:31" x14ac:dyDescent="0.2">
      <c r="A3" s="16">
        <v>4</v>
      </c>
      <c r="B3" s="16">
        <v>6.6719999999999997</v>
      </c>
      <c r="C3" s="16">
        <f t="shared" si="0"/>
        <v>6.7098592922355111</v>
      </c>
      <c r="D3" s="16">
        <f t="shared" si="1"/>
        <v>1.4333260085738562E-3</v>
      </c>
      <c r="E3" s="1"/>
      <c r="F3" s="1" t="s">
        <v>21</v>
      </c>
      <c r="G3" s="2">
        <v>12.792059577945761</v>
      </c>
      <c r="H3" s="2">
        <v>0.58792396609273401</v>
      </c>
      <c r="I3" s="1"/>
      <c r="J3" s="1"/>
      <c r="K3" s="1"/>
      <c r="L3" s="6" t="s">
        <v>31</v>
      </c>
      <c r="M3" s="2">
        <f>SQRT(M2)</f>
        <v>0.16388829613074152</v>
      </c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</row>
    <row r="4" spans="1:31" x14ac:dyDescent="0.2">
      <c r="A4" s="16">
        <v>8</v>
      </c>
      <c r="B4" s="16">
        <v>6.3220000000000001</v>
      </c>
      <c r="C4" s="16">
        <f t="shared" si="0"/>
        <v>6.461058115294442</v>
      </c>
      <c r="D4" s="16">
        <f t="shared" si="1"/>
        <v>1.9337159429242294E-2</v>
      </c>
      <c r="E4" s="1"/>
      <c r="F4" s="1" t="s">
        <v>22</v>
      </c>
      <c r="G4" s="2">
        <v>2.5711482609368992</v>
      </c>
      <c r="H4" s="2">
        <v>0.41309377781713935</v>
      </c>
      <c r="I4" s="1"/>
      <c r="J4" s="1"/>
      <c r="K4" s="1"/>
      <c r="L4" s="6" t="s">
        <v>29</v>
      </c>
      <c r="M4" s="2">
        <v>0.95346440187671033</v>
      </c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</row>
    <row r="5" spans="1:31" x14ac:dyDescent="0.2">
      <c r="A5" s="16">
        <v>12</v>
      </c>
      <c r="B5" s="16">
        <v>6.0529999999999999</v>
      </c>
      <c r="C5" s="16">
        <f t="shared" si="0"/>
        <v>5.9117438614142275</v>
      </c>
      <c r="D5" s="16">
        <f t="shared" si="1"/>
        <v>1.9953296688162956E-2</v>
      </c>
      <c r="E5" s="1"/>
      <c r="F5" s="1" t="s">
        <v>20</v>
      </c>
      <c r="G5" s="2">
        <v>6.7601951445187645</v>
      </c>
      <c r="H5" s="2">
        <v>7.3920861084910042E-2</v>
      </c>
      <c r="I5" s="1"/>
      <c r="J5" s="1"/>
      <c r="K5" s="1"/>
      <c r="L5" s="6" t="s">
        <v>30</v>
      </c>
      <c r="M5" s="2">
        <v>0.94570846885616211</v>
      </c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</row>
    <row r="6" spans="1:31" x14ac:dyDescent="0.2">
      <c r="A6" s="16">
        <v>16</v>
      </c>
      <c r="B6" s="16">
        <v>4.8630000000000004</v>
      </c>
      <c r="C6" s="16">
        <f t="shared" si="0"/>
        <v>4.9824769139897818</v>
      </c>
      <c r="D6" s="16">
        <f t="shared" si="1"/>
        <v>1.4274732976521605E-2</v>
      </c>
      <c r="E6" s="1"/>
      <c r="F6" s="1"/>
      <c r="G6" s="1"/>
      <c r="H6" s="1"/>
      <c r="I6" s="1"/>
      <c r="J6" s="1"/>
      <c r="K6" s="1"/>
      <c r="L6" s="1"/>
      <c r="M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</row>
    <row r="7" spans="1:31" x14ac:dyDescent="0.2">
      <c r="A7" s="16">
        <v>0</v>
      </c>
      <c r="B7" s="16">
        <v>6.8630000000000004</v>
      </c>
      <c r="C7" s="16">
        <f t="shared" si="0"/>
        <v>6.7601951445187645</v>
      </c>
      <c r="D7" s="16">
        <f t="shared" si="1"/>
        <v>1.0568838310517813E-2</v>
      </c>
      <c r="E7" s="1"/>
      <c r="F7" s="4" t="s">
        <v>32</v>
      </c>
      <c r="G7" s="1"/>
      <c r="H7" s="1"/>
      <c r="I7" s="1"/>
      <c r="J7" s="1"/>
      <c r="K7" s="1"/>
      <c r="L7" s="1"/>
      <c r="M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</row>
    <row r="8" spans="1:31" x14ac:dyDescent="0.2">
      <c r="A8" s="16">
        <v>4</v>
      </c>
      <c r="B8" s="16">
        <v>6.4770000000000003</v>
      </c>
      <c r="C8" s="16">
        <f t="shared" si="0"/>
        <v>6.7098592922355111</v>
      </c>
      <c r="D8" s="16">
        <f t="shared" si="1"/>
        <v>5.4223449980423034E-2</v>
      </c>
      <c r="E8" s="1"/>
      <c r="F8" s="1" t="s">
        <v>44</v>
      </c>
      <c r="G8" s="1"/>
      <c r="H8" s="1"/>
      <c r="I8" s="1"/>
      <c r="J8" s="1"/>
      <c r="K8" s="1"/>
      <c r="L8" s="1"/>
      <c r="M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</row>
    <row r="9" spans="1:31" x14ac:dyDescent="0.2">
      <c r="A9" s="16">
        <v>8</v>
      </c>
      <c r="B9" s="16">
        <v>6.3220000000000001</v>
      </c>
      <c r="C9" s="16">
        <f t="shared" si="0"/>
        <v>6.461058115294442</v>
      </c>
      <c r="D9" s="16">
        <f t="shared" si="1"/>
        <v>1.9337159429242294E-2</v>
      </c>
      <c r="E9" s="1"/>
      <c r="F9" s="4" t="s">
        <v>34</v>
      </c>
      <c r="G9" s="1"/>
      <c r="H9" s="1"/>
      <c r="I9" s="1"/>
      <c r="J9" s="1"/>
      <c r="K9" s="1"/>
      <c r="L9" s="1"/>
      <c r="M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</row>
    <row r="10" spans="1:31" x14ac:dyDescent="0.2">
      <c r="A10" s="16">
        <v>12</v>
      </c>
      <c r="B10" s="16">
        <v>6.0410000000000004</v>
      </c>
      <c r="C10" s="16">
        <f t="shared" si="0"/>
        <v>5.9117438614142275</v>
      </c>
      <c r="D10" s="16">
        <f t="shared" si="1"/>
        <v>1.6707149362104528E-2</v>
      </c>
      <c r="E10" s="1"/>
      <c r="F10" s="1" t="s">
        <v>45</v>
      </c>
      <c r="G10" s="1"/>
      <c r="H10" s="1"/>
      <c r="I10" s="1"/>
      <c r="J10" s="1"/>
      <c r="K10" s="1"/>
      <c r="L10" s="1"/>
      <c r="M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</row>
    <row r="11" spans="1:31" x14ac:dyDescent="0.2">
      <c r="A11" s="16">
        <v>16</v>
      </c>
      <c r="B11" s="16">
        <v>5.1550000000000002</v>
      </c>
      <c r="C11" s="16">
        <f t="shared" si="0"/>
        <v>4.9824769139897818</v>
      </c>
      <c r="D11" s="16">
        <f t="shared" si="1"/>
        <v>2.9764215206489246E-2</v>
      </c>
      <c r="E11" s="1"/>
      <c r="F11" s="4" t="s">
        <v>36</v>
      </c>
      <c r="G11" s="1"/>
      <c r="H11" s="1"/>
      <c r="I11" s="1"/>
      <c r="J11" s="1"/>
      <c r="K11" s="1"/>
      <c r="L11" s="1"/>
      <c r="M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</row>
    <row r="12" spans="1:31" x14ac:dyDescent="0.2">
      <c r="A12" s="16">
        <v>0</v>
      </c>
      <c r="B12" s="16">
        <v>6.8449999999999998</v>
      </c>
      <c r="C12" s="16">
        <f t="shared" si="0"/>
        <v>6.7601951445187645</v>
      </c>
      <c r="D12" s="16">
        <f t="shared" si="1"/>
        <v>7.1918635131932029E-3</v>
      </c>
      <c r="E12" s="1"/>
      <c r="F12" s="22" t="s">
        <v>46</v>
      </c>
      <c r="G12" s="23"/>
      <c r="H12" s="23"/>
      <c r="I12" s="23"/>
      <c r="J12" s="23"/>
      <c r="K12" s="23"/>
      <c r="L12" s="23"/>
      <c r="M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</row>
    <row r="13" spans="1:31" x14ac:dyDescent="0.2">
      <c r="A13" s="16">
        <v>4</v>
      </c>
      <c r="B13" s="16">
        <v>6.7990000000000004</v>
      </c>
      <c r="C13" s="16">
        <f t="shared" si="0"/>
        <v>6.7098592922355111</v>
      </c>
      <c r="D13" s="16">
        <f t="shared" si="1"/>
        <v>7.9460657807540712E-3</v>
      </c>
      <c r="E13" s="1"/>
      <c r="F13" s="23"/>
      <c r="G13" s="23"/>
      <c r="H13" s="23"/>
      <c r="I13" s="23"/>
      <c r="J13" s="23"/>
      <c r="K13" s="23"/>
      <c r="L13" s="23"/>
      <c r="M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</row>
    <row r="14" spans="1:31" x14ac:dyDescent="0.2">
      <c r="A14" s="16">
        <v>8</v>
      </c>
      <c r="B14" s="16">
        <v>6.2720000000000002</v>
      </c>
      <c r="C14" s="16">
        <f t="shared" si="0"/>
        <v>6.461058115294442</v>
      </c>
      <c r="D14" s="16">
        <f t="shared" si="1"/>
        <v>3.5742970958686421E-2</v>
      </c>
      <c r="E14" s="1"/>
      <c r="F14" s="23"/>
      <c r="G14" s="23"/>
      <c r="H14" s="23"/>
      <c r="I14" s="23"/>
      <c r="J14" s="23"/>
      <c r="K14" s="23"/>
      <c r="L14" s="23"/>
      <c r="M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</row>
    <row r="15" spans="1:31" x14ac:dyDescent="0.2">
      <c r="A15" s="16">
        <v>12</v>
      </c>
      <c r="B15" s="16">
        <v>6.09</v>
      </c>
      <c r="C15" s="16">
        <f t="shared" si="0"/>
        <v>5.9117438614142275</v>
      </c>
      <c r="D15" s="16">
        <f t="shared" si="1"/>
        <v>3.1775250943510087E-2</v>
      </c>
      <c r="E15" s="1"/>
      <c r="F15" s="1"/>
      <c r="G15" s="1"/>
      <c r="H15" s="1"/>
      <c r="I15" s="1"/>
      <c r="J15" s="1"/>
      <c r="K15" s="1"/>
      <c r="L15" s="1"/>
      <c r="M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</row>
    <row r="16" spans="1:31" x14ac:dyDescent="0.2">
      <c r="A16" s="16">
        <v>16</v>
      </c>
      <c r="B16" s="16">
        <v>4.7990000000000004</v>
      </c>
      <c r="C16" s="16">
        <f t="shared" si="0"/>
        <v>4.9824769139897818</v>
      </c>
      <c r="D16" s="16">
        <f t="shared" si="1"/>
        <v>3.3663777967213634E-2</v>
      </c>
      <c r="E16" s="1"/>
      <c r="F16" s="1"/>
      <c r="G16" s="1"/>
      <c r="H16" s="1"/>
      <c r="I16" s="1"/>
      <c r="J16" s="1"/>
      <c r="K16" s="1"/>
      <c r="L16" s="1"/>
      <c r="M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</row>
    <row r="17" spans="1:31" x14ac:dyDescent="0.2">
      <c r="A17" s="15" t="s">
        <v>16</v>
      </c>
      <c r="B17" s="16"/>
      <c r="C17" s="16"/>
      <c r="D17" s="16">
        <f>SUM(D2:D16)</f>
        <v>0.32231248330365148</v>
      </c>
      <c r="E17" s="1"/>
      <c r="F17" s="1"/>
      <c r="G17" s="1"/>
      <c r="H17" s="1"/>
      <c r="I17" s="1"/>
      <c r="J17" s="1"/>
      <c r="K17" s="1"/>
      <c r="L17" s="1"/>
      <c r="M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</row>
    <row r="18" spans="1:31" x14ac:dyDescent="0.2">
      <c r="A18" s="16"/>
      <c r="B18" s="16"/>
      <c r="C18" s="16"/>
      <c r="D18" s="16"/>
      <c r="E18" s="1"/>
      <c r="F18" s="1"/>
      <c r="G18" s="1"/>
      <c r="H18" s="1"/>
      <c r="I18" s="1"/>
      <c r="J18" s="1"/>
      <c r="K18" s="1"/>
      <c r="L18" s="1"/>
      <c r="M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</row>
    <row r="19" spans="1:31" x14ac:dyDescent="0.2">
      <c r="A19" s="16"/>
      <c r="B19" s="16"/>
      <c r="C19" s="16"/>
      <c r="D19" s="16"/>
      <c r="E19" s="1"/>
      <c r="F19" s="1"/>
      <c r="G19" s="1"/>
      <c r="H19" s="1"/>
      <c r="I19" s="1"/>
      <c r="J19" s="1"/>
      <c r="K19" s="1"/>
      <c r="L19" s="1"/>
      <c r="M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</row>
    <row r="20" spans="1:31" x14ac:dyDescent="0.2">
      <c r="A20" s="18">
        <v>0</v>
      </c>
      <c r="B20" s="18"/>
      <c r="C20" s="18">
        <f xml:space="preserve"> $G$5 - ((A20 /$G$3)^$G$4)</f>
        <v>6.7601951445187645</v>
      </c>
      <c r="D20" s="16"/>
      <c r="E20" s="1"/>
      <c r="F20" s="1"/>
      <c r="G20" s="1"/>
      <c r="H20" s="1"/>
      <c r="I20" s="1"/>
      <c r="J20" s="1"/>
      <c r="K20" s="1"/>
      <c r="L20" s="1"/>
      <c r="M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</row>
    <row r="21" spans="1:31" x14ac:dyDescent="0.2">
      <c r="A21" s="18">
        <v>0.16</v>
      </c>
      <c r="B21" s="18"/>
      <c r="C21" s="18">
        <f t="shared" ref="C21:C84" si="2" xml:space="preserve"> $G$5 - ((A21 /$G$3)^$G$4)</f>
        <v>6.7601823340092233</v>
      </c>
      <c r="D21" s="16"/>
      <c r="E21" s="1"/>
      <c r="F21" s="1"/>
      <c r="G21" s="1"/>
      <c r="H21" s="1"/>
      <c r="I21" s="1"/>
      <c r="J21" s="1"/>
      <c r="K21" s="1"/>
      <c r="L21" s="1"/>
      <c r="M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</row>
    <row r="22" spans="1:31" x14ac:dyDescent="0.2">
      <c r="A22" s="18">
        <v>0.32</v>
      </c>
      <c r="B22" s="18"/>
      <c r="C22" s="18">
        <f t="shared" si="2"/>
        <v>6.7601190139360243</v>
      </c>
      <c r="D22" s="16"/>
      <c r="E22" s="1"/>
      <c r="F22" s="1"/>
      <c r="G22" s="1"/>
      <c r="H22" s="1"/>
      <c r="I22" s="1"/>
      <c r="J22" s="1"/>
      <c r="K22" s="1"/>
      <c r="L22" s="1"/>
      <c r="M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</row>
    <row r="23" spans="1:31" x14ac:dyDescent="0.2">
      <c r="A23" s="18">
        <v>0.48</v>
      </c>
      <c r="B23" s="18"/>
      <c r="C23" s="18">
        <f t="shared" si="2"/>
        <v>6.7599792130749821</v>
      </c>
      <c r="D23" s="16"/>
      <c r="E23" s="1"/>
      <c r="F23" s="1"/>
      <c r="G23" s="1"/>
      <c r="H23" s="1"/>
      <c r="I23" s="1"/>
      <c r="J23" s="1"/>
      <c r="K23" s="1"/>
      <c r="L23" s="1"/>
      <c r="M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</row>
    <row r="24" spans="1:31" x14ac:dyDescent="0.2">
      <c r="A24" s="18">
        <v>0.64</v>
      </c>
      <c r="B24" s="18"/>
      <c r="C24" s="18">
        <f t="shared" si="2"/>
        <v>6.7597427139882189</v>
      </c>
      <c r="D24" s="16"/>
      <c r="E24" s="1"/>
      <c r="F24" s="1"/>
      <c r="G24" s="1"/>
      <c r="H24" s="1"/>
      <c r="I24" s="1"/>
      <c r="J24" s="1"/>
      <c r="K24" s="1"/>
      <c r="L24" s="1"/>
      <c r="M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</row>
    <row r="25" spans="1:31" x14ac:dyDescent="0.2">
      <c r="A25" s="18">
        <v>0.8</v>
      </c>
      <c r="B25" s="18"/>
      <c r="C25" s="18">
        <f t="shared" si="2"/>
        <v>6.7593921327405537</v>
      </c>
      <c r="D25" s="16"/>
      <c r="E25" s="1"/>
      <c r="F25" s="1"/>
      <c r="G25" s="1"/>
      <c r="H25" s="1"/>
      <c r="I25" s="1"/>
      <c r="J25" s="1"/>
      <c r="K25" s="1"/>
      <c r="L25" s="1"/>
      <c r="M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</row>
    <row r="26" spans="1:31" x14ac:dyDescent="0.2">
      <c r="A26" s="18">
        <v>0.96000000000000008</v>
      </c>
      <c r="B26" s="18"/>
      <c r="C26" s="18">
        <f t="shared" si="2"/>
        <v>6.7589119023031401</v>
      </c>
      <c r="D26" s="16"/>
      <c r="E26" s="1"/>
      <c r="F26" s="1"/>
      <c r="G26" s="1"/>
      <c r="H26" s="1"/>
      <c r="I26" s="1"/>
      <c r="J26" s="1"/>
      <c r="K26" s="1"/>
      <c r="L26" s="1"/>
      <c r="M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</row>
    <row r="27" spans="1:31" x14ac:dyDescent="0.2">
      <c r="A27" s="18">
        <v>1.1200000000000001</v>
      </c>
      <c r="B27" s="18"/>
      <c r="C27" s="18">
        <f t="shared" si="2"/>
        <v>6.7582877577742027</v>
      </c>
      <c r="D27" s="16"/>
      <c r="E27" s="1"/>
      <c r="F27" s="1"/>
      <c r="G27" s="1"/>
      <c r="H27" s="1"/>
      <c r="I27" s="1"/>
      <c r="J27" s="1"/>
      <c r="K27" s="1"/>
      <c r="L27" s="1"/>
      <c r="M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</row>
    <row r="28" spans="1:31" x14ac:dyDescent="0.2">
      <c r="A28" s="18">
        <v>1.28</v>
      </c>
      <c r="B28" s="18"/>
      <c r="C28" s="18">
        <f t="shared" si="2"/>
        <v>6.7575064302386094</v>
      </c>
      <c r="D28" s="16"/>
      <c r="E28" s="1"/>
      <c r="F28" s="1"/>
      <c r="G28" s="1"/>
      <c r="H28" s="1"/>
      <c r="I28" s="1"/>
      <c r="J28" s="1"/>
      <c r="K28" s="1"/>
      <c r="L28" s="1"/>
      <c r="M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</row>
    <row r="29" spans="1:31" x14ac:dyDescent="0.2">
      <c r="A29" s="18">
        <v>1.44</v>
      </c>
      <c r="B29" s="18"/>
      <c r="C29" s="18">
        <f t="shared" si="2"/>
        <v>6.7565554463269244</v>
      </c>
      <c r="D29" s="16"/>
      <c r="E29" s="1"/>
      <c r="F29" s="1"/>
      <c r="G29" s="1"/>
      <c r="H29" s="1"/>
      <c r="I29" s="1"/>
      <c r="J29" s="1"/>
      <c r="K29" s="1"/>
      <c r="L29" s="1"/>
      <c r="M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</row>
    <row r="30" spans="1:31" x14ac:dyDescent="0.2">
      <c r="A30" s="18">
        <v>1.5999999999999999</v>
      </c>
      <c r="B30" s="18"/>
      <c r="C30" s="18">
        <f t="shared" si="2"/>
        <v>6.7554229881556545</v>
      </c>
      <c r="D30" s="16"/>
      <c r="E30" s="1"/>
      <c r="F30" s="1"/>
      <c r="G30" s="1"/>
      <c r="H30" s="1"/>
      <c r="I30" s="1"/>
      <c r="J30" s="1"/>
      <c r="K30" s="1"/>
      <c r="L30" s="1"/>
      <c r="M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</row>
    <row r="31" spans="1:31" x14ac:dyDescent="0.2">
      <c r="A31" s="18">
        <v>1.7599999999999998</v>
      </c>
      <c r="B31" s="18"/>
      <c r="C31" s="18">
        <f t="shared" si="2"/>
        <v>6.7540977907202331</v>
      </c>
      <c r="D31" s="16"/>
      <c r="E31" s="1"/>
      <c r="F31" s="1"/>
      <c r="G31" s="1"/>
      <c r="H31" s="1"/>
      <c r="I31" s="1"/>
      <c r="J31" s="1"/>
      <c r="K31" s="1"/>
      <c r="L31" s="1"/>
      <c r="M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</row>
    <row r="32" spans="1:31" x14ac:dyDescent="0.2">
      <c r="A32" s="18">
        <v>1.9199999999999997</v>
      </c>
      <c r="B32" s="18"/>
      <c r="C32" s="18">
        <f t="shared" si="2"/>
        <v>6.752569063966936</v>
      </c>
      <c r="D32" s="16"/>
      <c r="E32" s="1"/>
      <c r="F32" s="1"/>
      <c r="G32" s="1"/>
      <c r="H32" s="1"/>
      <c r="I32" s="1"/>
      <c r="J32" s="1"/>
      <c r="K32" s="1"/>
      <c r="L32" s="1"/>
      <c r="M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</row>
    <row r="33" spans="1:31" x14ac:dyDescent="0.2">
      <c r="A33" s="18">
        <v>2.0799999999999996</v>
      </c>
      <c r="B33" s="18"/>
      <c r="C33" s="18">
        <f t="shared" si="2"/>
        <v>6.7508264319006095</v>
      </c>
      <c r="D33" s="16"/>
      <c r="E33" s="1"/>
      <c r="F33" s="1"/>
      <c r="G33" s="1"/>
      <c r="H33" s="1"/>
      <c r="I33" s="1"/>
      <c r="J33" s="1"/>
      <c r="K33" s="1"/>
      <c r="L33" s="1"/>
      <c r="M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</row>
    <row r="34" spans="1:31" x14ac:dyDescent="0.2">
      <c r="A34" s="18">
        <v>2.2399999999999998</v>
      </c>
      <c r="B34" s="18"/>
      <c r="C34" s="18">
        <f t="shared" si="2"/>
        <v>6.7488598838949976</v>
      </c>
      <c r="D34" s="16"/>
      <c r="E34" s="1"/>
      <c r="F34" s="1"/>
      <c r="G34" s="1"/>
      <c r="H34" s="1"/>
      <c r="I34" s="1"/>
      <c r="J34" s="1"/>
      <c r="K34" s="1"/>
      <c r="L34" s="1"/>
      <c r="M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</row>
    <row r="35" spans="1:31" x14ac:dyDescent="0.2">
      <c r="A35" s="18">
        <v>2.4</v>
      </c>
      <c r="B35" s="18"/>
      <c r="C35" s="18">
        <f t="shared" si="2"/>
        <v>6.7466597350111037</v>
      </c>
      <c r="D35" s="16"/>
      <c r="E35" s="1"/>
      <c r="F35" s="1"/>
      <c r="G35" s="1"/>
      <c r="H35" s="1"/>
      <c r="I35" s="1"/>
      <c r="J35" s="1"/>
      <c r="K35" s="1"/>
      <c r="L35" s="1"/>
      <c r="M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</row>
    <row r="36" spans="1:31" x14ac:dyDescent="0.2">
      <c r="A36" s="18">
        <v>2.56</v>
      </c>
      <c r="B36" s="18"/>
      <c r="C36" s="18">
        <f t="shared" si="2"/>
        <v>6.7442165931341034</v>
      </c>
      <c r="D36" s="16"/>
      <c r="E36" s="1"/>
      <c r="F36" s="1"/>
      <c r="G36" s="1"/>
      <c r="H36" s="1"/>
      <c r="I36" s="1"/>
      <c r="J36" s="1"/>
      <c r="K36" s="1"/>
      <c r="L36" s="1"/>
      <c r="M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</row>
    <row r="37" spans="1:31" x14ac:dyDescent="0.2">
      <c r="A37" s="18">
        <v>2.72</v>
      </c>
      <c r="B37" s="18"/>
      <c r="C37" s="18">
        <f t="shared" si="2"/>
        <v>6.7415213313820646</v>
      </c>
      <c r="D37" s="16"/>
      <c r="E37" s="1"/>
      <c r="F37" s="1"/>
      <c r="G37" s="1"/>
      <c r="H37" s="1"/>
      <c r="I37" s="1"/>
      <c r="J37" s="1"/>
      <c r="K37" s="1"/>
      <c r="L37" s="1"/>
      <c r="M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</row>
    <row r="38" spans="1:31" x14ac:dyDescent="0.2">
      <c r="A38" s="18">
        <v>2.8800000000000003</v>
      </c>
      <c r="B38" s="18"/>
      <c r="C38" s="18">
        <f t="shared" si="2"/>
        <v>6.738565064665277</v>
      </c>
      <c r="D38" s="16"/>
      <c r="E38" s="1"/>
      <c r="F38" s="1"/>
      <c r="G38" s="1"/>
      <c r="H38" s="1"/>
      <c r="I38" s="1"/>
      <c r="J38" s="1"/>
      <c r="K38" s="1"/>
      <c r="L38" s="1"/>
      <c r="M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</row>
    <row r="39" spans="1:31" x14ac:dyDescent="0.2">
      <c r="A39" s="18">
        <v>3.0400000000000005</v>
      </c>
      <c r="B39" s="18"/>
      <c r="C39" s="18">
        <f t="shared" si="2"/>
        <v>6.7353391295653058</v>
      </c>
      <c r="D39" s="16"/>
      <c r="E39" s="1"/>
      <c r="F39" s="1"/>
      <c r="G39" s="1"/>
      <c r="H39" s="1"/>
      <c r="I39" s="1"/>
      <c r="J39" s="1"/>
      <c r="K39" s="1"/>
      <c r="L39" s="1"/>
      <c r="M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</row>
    <row r="40" spans="1:31" x14ac:dyDescent="0.2">
      <c r="A40" s="18">
        <v>3.2000000000000006</v>
      </c>
      <c r="B40" s="18"/>
      <c r="C40" s="18">
        <f t="shared" si="2"/>
        <v>6.7318350669060587</v>
      </c>
      <c r="D40" s="16"/>
      <c r="E40" s="1"/>
      <c r="F40" s="1"/>
      <c r="G40" s="1"/>
      <c r="H40" s="1"/>
      <c r="I40" s="1"/>
      <c r="J40" s="1"/>
      <c r="K40" s="1"/>
      <c r="L40" s="1"/>
      <c r="M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</row>
    <row r="41" spans="1:31" x14ac:dyDescent="0.2">
      <c r="A41" s="18">
        <v>3.3600000000000008</v>
      </c>
      <c r="B41" s="18"/>
      <c r="C41" s="18">
        <f t="shared" si="2"/>
        <v>6.7280446065345583</v>
      </c>
      <c r="D41" s="16"/>
      <c r="E41" s="1"/>
      <c r="F41" s="1"/>
      <c r="G41" s="1"/>
      <c r="H41" s="1"/>
      <c r="I41" s="1"/>
      <c r="J41" s="1"/>
      <c r="K41" s="1"/>
      <c r="L41" s="1"/>
      <c r="M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</row>
    <row r="42" spans="1:31" x14ac:dyDescent="0.2">
      <c r="A42" s="18">
        <v>3.5200000000000009</v>
      </c>
      <c r="B42" s="18"/>
      <c r="C42" s="18">
        <f t="shared" si="2"/>
        <v>6.7239596539352631</v>
      </c>
      <c r="D42" s="16"/>
      <c r="E42" s="1"/>
      <c r="F42" s="1"/>
      <c r="G42" s="1"/>
      <c r="H42" s="1"/>
      <c r="I42" s="1"/>
      <c r="J42" s="1"/>
      <c r="K42" s="1"/>
      <c r="L42" s="1"/>
      <c r="M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</row>
    <row r="43" spans="1:31" x14ac:dyDescent="0.2">
      <c r="A43" s="18">
        <v>3.680000000000001</v>
      </c>
      <c r="B43" s="18"/>
      <c r="C43" s="18">
        <f t="shared" si="2"/>
        <v>6.7195722783806451</v>
      </c>
      <c r="D43" s="16"/>
      <c r="E43" s="1"/>
      <c r="F43" s="1"/>
      <c r="G43" s="1"/>
      <c r="H43" s="1"/>
      <c r="I43" s="1"/>
      <c r="J43" s="1"/>
      <c r="K43" s="1"/>
      <c r="L43" s="1"/>
      <c r="M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</row>
    <row r="44" spans="1:31" x14ac:dyDescent="0.2">
      <c r="A44" s="18">
        <v>3.8400000000000012</v>
      </c>
      <c r="B44" s="18"/>
      <c r="C44" s="18">
        <f t="shared" si="2"/>
        <v>6.7148747023801851</v>
      </c>
      <c r="D44" s="16"/>
      <c r="E44" s="1"/>
      <c r="F44" s="1"/>
      <c r="G44" s="1"/>
      <c r="H44" s="1"/>
      <c r="I44" s="1"/>
      <c r="J44" s="1"/>
      <c r="K44" s="1"/>
      <c r="L44" s="1"/>
      <c r="M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</row>
    <row r="45" spans="1:31" x14ac:dyDescent="0.2">
      <c r="A45" s="18">
        <v>4.0000000000000009</v>
      </c>
      <c r="B45" s="18"/>
      <c r="C45" s="18">
        <f t="shared" si="2"/>
        <v>6.7098592922355111</v>
      </c>
      <c r="D45" s="16"/>
      <c r="E45" s="1"/>
      <c r="F45" s="1"/>
      <c r="G45" s="1"/>
      <c r="H45" s="1"/>
      <c r="I45" s="1"/>
      <c r="J45" s="1"/>
      <c r="K45" s="1"/>
      <c r="L45" s="1"/>
      <c r="M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</row>
    <row r="46" spans="1:31" x14ac:dyDescent="0.2">
      <c r="A46" s="18">
        <v>4.160000000000001</v>
      </c>
      <c r="B46" s="18"/>
      <c r="C46" s="18">
        <f t="shared" si="2"/>
        <v>6.7045185495446544</v>
      </c>
      <c r="D46" s="16"/>
      <c r="E46" s="1"/>
      <c r="F46" s="1"/>
      <c r="G46" s="1"/>
      <c r="H46" s="1"/>
      <c r="I46" s="1"/>
      <c r="J46" s="1"/>
      <c r="K46" s="1"/>
      <c r="L46" s="1"/>
      <c r="M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</row>
    <row r="47" spans="1:31" x14ac:dyDescent="0.2">
      <c r="A47" s="18">
        <v>4.3200000000000012</v>
      </c>
      <c r="B47" s="18"/>
      <c r="C47" s="18">
        <f t="shared" si="2"/>
        <v>6.6988451035260699</v>
      </c>
      <c r="D47" s="16"/>
      <c r="E47" s="1"/>
      <c r="F47" s="1"/>
      <c r="G47" s="1"/>
      <c r="H47" s="1"/>
      <c r="I47" s="1"/>
      <c r="J47" s="1"/>
      <c r="K47" s="1"/>
      <c r="L47" s="1"/>
      <c r="M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</row>
    <row r="48" spans="1:31" x14ac:dyDescent="0.2">
      <c r="A48" s="18">
        <v>4.4800000000000013</v>
      </c>
      <c r="B48" s="18"/>
      <c r="C48" s="18">
        <f t="shared" si="2"/>
        <v>6.6928317040549743</v>
      </c>
      <c r="D48" s="16"/>
      <c r="E48" s="1"/>
      <c r="F48" s="1"/>
      <c r="G48" s="1"/>
      <c r="H48" s="1"/>
      <c r="I48" s="1"/>
      <c r="J48" s="1"/>
      <c r="K48" s="1"/>
      <c r="L48" s="1"/>
      <c r="M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</row>
    <row r="49" spans="1:31" x14ac:dyDescent="0.2">
      <c r="A49" s="18">
        <v>4.6400000000000015</v>
      </c>
      <c r="B49" s="18"/>
      <c r="C49" s="18">
        <f t="shared" si="2"/>
        <v>6.6864712153220838</v>
      </c>
      <c r="D49" s="16"/>
      <c r="E49" s="1"/>
      <c r="F49" s="1"/>
      <c r="G49" s="1"/>
      <c r="H49" s="1"/>
      <c r="I49" s="1"/>
      <c r="J49" s="1"/>
      <c r="K49" s="1"/>
      <c r="L49" s="1"/>
      <c r="M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</row>
    <row r="50" spans="1:31" x14ac:dyDescent="0.2">
      <c r="A50" s="18">
        <v>4.8000000000000016</v>
      </c>
      <c r="B50" s="18"/>
      <c r="C50" s="18">
        <f t="shared" si="2"/>
        <v>6.6797566100389698</v>
      </c>
      <c r="D50" s="16"/>
      <c r="E50" s="1"/>
      <c r="F50" s="1"/>
      <c r="G50" s="1"/>
      <c r="H50" s="1"/>
      <c r="I50" s="1"/>
      <c r="J50" s="1"/>
      <c r="K50" s="1"/>
      <c r="L50" s="1"/>
      <c r="M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</row>
    <row r="51" spans="1:31" x14ac:dyDescent="0.2">
      <c r="A51" s="18">
        <v>4.9600000000000017</v>
      </c>
      <c r="B51" s="18"/>
      <c r="C51" s="18">
        <f t="shared" si="2"/>
        <v>6.6726809641257825</v>
      </c>
      <c r="D51" s="16"/>
      <c r="E51" s="1"/>
      <c r="F51" s="1"/>
      <c r="G51" s="1"/>
      <c r="H51" s="1"/>
      <c r="I51" s="1"/>
      <c r="J51" s="1"/>
      <c r="K51" s="1"/>
      <c r="L51" s="1"/>
      <c r="M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</row>
    <row r="52" spans="1:31" x14ac:dyDescent="0.2">
      <c r="A52" s="18">
        <v>5.1200000000000019</v>
      </c>
      <c r="B52" s="18"/>
      <c r="C52" s="18">
        <f t="shared" si="2"/>
        <v>6.6652374518265134</v>
      </c>
      <c r="D52" s="16"/>
      <c r="E52" s="1"/>
      <c r="F52" s="1"/>
      <c r="G52" s="1"/>
      <c r="H52" s="1"/>
      <c r="I52" s="1"/>
      <c r="J52" s="1"/>
      <c r="K52" s="1"/>
      <c r="L52" s="1"/>
      <c r="M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</row>
    <row r="53" spans="1:31" x14ac:dyDescent="0.2">
      <c r="A53" s="18">
        <v>5.280000000000002</v>
      </c>
      <c r="B53" s="18"/>
      <c r="C53" s="18">
        <f t="shared" si="2"/>
        <v>6.6574193412047604</v>
      </c>
      <c r="D53" s="16"/>
      <c r="E53" s="1"/>
      <c r="F53" s="1"/>
      <c r="G53" s="1"/>
      <c r="H53" s="1"/>
      <c r="I53" s="1"/>
      <c r="J53" s="1"/>
      <c r="K53" s="1"/>
      <c r="L53" s="1"/>
      <c r="M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</row>
    <row r="54" spans="1:31" x14ac:dyDescent="0.2">
      <c r="A54" s="18">
        <v>5.4400000000000022</v>
      </c>
      <c r="B54" s="18"/>
      <c r="C54" s="18">
        <f t="shared" si="2"/>
        <v>6.6492199899794429</v>
      </c>
      <c r="D54" s="16"/>
      <c r="E54" s="1"/>
      <c r="F54" s="1"/>
      <c r="G54" s="1"/>
      <c r="H54" s="1"/>
      <c r="I54" s="1"/>
      <c r="J54" s="1"/>
      <c r="K54" s="1"/>
      <c r="L54" s="1"/>
      <c r="M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</row>
    <row r="55" spans="1:31" x14ac:dyDescent="0.2">
      <c r="A55" s="18">
        <v>5.6000000000000023</v>
      </c>
      <c r="B55" s="18"/>
      <c r="C55" s="18">
        <f t="shared" si="2"/>
        <v>6.6406328416653349</v>
      </c>
      <c r="D55" s="16"/>
      <c r="E55" s="1"/>
      <c r="F55" s="1"/>
      <c r="G55" s="1"/>
      <c r="H55" s="1"/>
      <c r="I55" s="1"/>
      <c r="J55" s="1"/>
      <c r="K55" s="1"/>
      <c r="L55" s="1"/>
      <c r="M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</row>
    <row r="56" spans="1:31" x14ac:dyDescent="0.2">
      <c r="A56" s="18">
        <v>5.7600000000000025</v>
      </c>
      <c r="B56" s="18"/>
      <c r="C56" s="18">
        <f t="shared" si="2"/>
        <v>6.6316514219878187</v>
      </c>
      <c r="D56" s="16"/>
      <c r="E56" s="1"/>
      <c r="F56" s="1"/>
      <c r="G56" s="1"/>
      <c r="H56" s="1"/>
      <c r="I56" s="1"/>
      <c r="J56" s="1"/>
      <c r="K56" s="1"/>
      <c r="L56" s="1"/>
      <c r="M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</row>
    <row r="57" spans="1:31" x14ac:dyDescent="0.2">
      <c r="A57" s="18">
        <v>5.9200000000000026</v>
      </c>
      <c r="B57" s="18"/>
      <c r="C57" s="18">
        <f t="shared" si="2"/>
        <v>6.6222693355451465</v>
      </c>
      <c r="D57" s="16"/>
      <c r="E57" s="1"/>
      <c r="F57" s="1"/>
      <c r="G57" s="1"/>
      <c r="H57" s="1"/>
      <c r="I57" s="1"/>
      <c r="J57" s="1"/>
      <c r="K57" s="1"/>
      <c r="L57" s="1"/>
      <c r="M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</row>
    <row r="58" spans="1:31" x14ac:dyDescent="0.2">
      <c r="A58" s="18">
        <v>6.0800000000000027</v>
      </c>
      <c r="B58" s="18"/>
      <c r="C58" s="18">
        <f t="shared" si="2"/>
        <v>6.612480262694727</v>
      </c>
      <c r="D58" s="16"/>
      <c r="E58" s="1"/>
      <c r="F58" s="1"/>
      <c r="G58" s="1"/>
      <c r="H58" s="1"/>
      <c r="I58" s="1"/>
      <c r="J58" s="1"/>
      <c r="K58" s="1"/>
      <c r="L58" s="1"/>
      <c r="M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</row>
    <row r="59" spans="1:31" x14ac:dyDescent="0.2">
      <c r="A59" s="18">
        <v>6.2400000000000029</v>
      </c>
      <c r="B59" s="18"/>
      <c r="C59" s="18">
        <f t="shared" si="2"/>
        <v>6.6022779566427987</v>
      </c>
      <c r="D59" s="16"/>
      <c r="E59" s="1"/>
      <c r="F59" s="1"/>
      <c r="G59" s="1"/>
      <c r="H59" s="1"/>
      <c r="I59" s="1"/>
      <c r="J59" s="1"/>
      <c r="K59" s="1"/>
      <c r="L59" s="1"/>
      <c r="M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</row>
    <row r="60" spans="1:31" x14ac:dyDescent="0.2">
      <c r="A60" s="18">
        <v>6.400000000000003</v>
      </c>
      <c r="B60" s="18"/>
      <c r="C60" s="18">
        <f t="shared" si="2"/>
        <v>6.5916562407192085</v>
      </c>
      <c r="D60" s="16"/>
      <c r="E60" s="1"/>
      <c r="F60" s="1"/>
      <c r="G60" s="1"/>
      <c r="H60" s="1"/>
      <c r="I60" s="1"/>
      <c r="J60" s="1"/>
      <c r="K60" s="1"/>
      <c r="L60" s="1"/>
      <c r="M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</row>
    <row r="61" spans="1:31" x14ac:dyDescent="0.2">
      <c r="A61" s="18">
        <v>6.5600000000000032</v>
      </c>
      <c r="B61" s="18"/>
      <c r="C61" s="18">
        <f t="shared" si="2"/>
        <v>6.5806090058210982</v>
      </c>
      <c r="D61" s="16"/>
      <c r="E61" s="1"/>
      <c r="F61" s="1"/>
      <c r="G61" s="1"/>
      <c r="H61" s="1"/>
      <c r="I61" s="1"/>
      <c r="J61" s="1"/>
      <c r="K61" s="1"/>
      <c r="L61" s="1"/>
      <c r="M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</row>
    <row r="62" spans="1:31" x14ac:dyDescent="0.2">
      <c r="A62" s="18">
        <v>6.7200000000000033</v>
      </c>
      <c r="B62" s="18"/>
      <c r="C62" s="18">
        <f t="shared" si="2"/>
        <v>6.5691302080110932</v>
      </c>
      <c r="D62" s="16"/>
      <c r="E62" s="1"/>
      <c r="F62" s="1"/>
      <c r="G62" s="1"/>
      <c r="H62" s="1"/>
      <c r="I62" s="1"/>
      <c r="J62" s="1"/>
      <c r="K62" s="1"/>
      <c r="L62" s="1"/>
      <c r="M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</row>
    <row r="63" spans="1:31" x14ac:dyDescent="0.2">
      <c r="A63" s="18">
        <v>6.8800000000000034</v>
      </c>
      <c r="B63" s="18"/>
      <c r="C63" s="18">
        <f t="shared" si="2"/>
        <v>6.5572138662571149</v>
      </c>
      <c r="D63" s="16"/>
      <c r="E63" s="1"/>
      <c r="F63" s="1"/>
      <c r="G63" s="1"/>
      <c r="H63" s="1"/>
      <c r="I63" s="1"/>
      <c r="J63" s="1"/>
      <c r="K63" s="1"/>
      <c r="L63" s="1"/>
      <c r="M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</row>
    <row r="64" spans="1:31" x14ac:dyDescent="0.2">
      <c r="A64" s="18">
        <v>7.0400000000000036</v>
      </c>
      <c r="B64" s="18"/>
      <c r="C64" s="18">
        <f t="shared" si="2"/>
        <v>6.5448540603023186</v>
      </c>
      <c r="D64" s="16"/>
      <c r="E64" s="1"/>
      <c r="F64" s="1"/>
      <c r="G64" s="1"/>
      <c r="H64" s="1"/>
      <c r="I64" s="1"/>
      <c r="J64" s="1"/>
      <c r="K64" s="1"/>
      <c r="L64" s="1"/>
      <c r="M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</row>
    <row r="65" spans="1:31" x14ac:dyDescent="0.2">
      <c r="A65" s="18">
        <v>7.2000000000000037</v>
      </c>
      <c r="B65" s="18"/>
      <c r="C65" s="18">
        <f t="shared" si="2"/>
        <v>6.5320449286548117</v>
      </c>
      <c r="D65" s="16"/>
      <c r="E65" s="1"/>
      <c r="F65" s="1"/>
      <c r="G65" s="1"/>
      <c r="H65" s="1"/>
      <c r="I65" s="1"/>
      <c r="J65" s="1"/>
      <c r="K65" s="1"/>
      <c r="L65" s="1"/>
      <c r="M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</row>
    <row r="66" spans="1:31" x14ac:dyDescent="0.2">
      <c r="A66" s="18">
        <v>7.3600000000000039</v>
      </c>
      <c r="B66" s="18"/>
      <c r="C66" s="18">
        <f t="shared" si="2"/>
        <v>6.5187806666878725</v>
      </c>
      <c r="D66" s="16"/>
      <c r="E66" s="1"/>
      <c r="F66" s="1"/>
      <c r="G66" s="1"/>
      <c r="H66" s="1"/>
      <c r="I66" s="1"/>
      <c r="J66" s="1"/>
      <c r="K66" s="1"/>
      <c r="L66" s="1"/>
      <c r="M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</row>
    <row r="67" spans="1:31" x14ac:dyDescent="0.2">
      <c r="A67" s="18">
        <v>7.520000000000004</v>
      </c>
      <c r="B67" s="18"/>
      <c r="C67" s="18">
        <f t="shared" si="2"/>
        <v>6.5050555248422635</v>
      </c>
      <c r="D67" s="16"/>
      <c r="E67" s="1"/>
      <c r="F67" s="1"/>
      <c r="G67" s="1"/>
      <c r="H67" s="1"/>
      <c r="I67" s="1"/>
      <c r="J67" s="1"/>
      <c r="K67" s="1"/>
      <c r="L67" s="1"/>
      <c r="M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</row>
    <row r="68" spans="1:31" x14ac:dyDescent="0.2">
      <c r="A68" s="18">
        <v>7.6800000000000042</v>
      </c>
      <c r="B68" s="18"/>
      <c r="C68" s="18">
        <f t="shared" si="2"/>
        <v>6.4908638069230786</v>
      </c>
      <c r="D68" s="16"/>
      <c r="E68" s="1"/>
      <c r="F68" s="1"/>
      <c r="G68" s="1"/>
      <c r="H68" s="1"/>
      <c r="I68" s="1"/>
      <c r="J68" s="1"/>
      <c r="K68" s="1"/>
      <c r="L68" s="1"/>
      <c r="M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</row>
    <row r="69" spans="1:31" x14ac:dyDescent="0.2">
      <c r="A69" s="18">
        <v>7.8400000000000043</v>
      </c>
      <c r="B69" s="18"/>
      <c r="C69" s="18">
        <f t="shared" si="2"/>
        <v>6.4761998684842448</v>
      </c>
      <c r="D69" s="16"/>
      <c r="E69" s="1"/>
      <c r="F69" s="1"/>
      <c r="G69" s="1"/>
      <c r="H69" s="1"/>
      <c r="I69" s="1"/>
      <c r="J69" s="1"/>
      <c r="K69" s="1"/>
      <c r="L69" s="1"/>
      <c r="M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</row>
    <row r="70" spans="1:31" x14ac:dyDescent="0.2">
      <c r="A70" s="18">
        <v>8.0000000000000036</v>
      </c>
      <c r="B70" s="18"/>
      <c r="C70" s="18">
        <f t="shared" si="2"/>
        <v>6.461058115294442</v>
      </c>
      <c r="D70" s="16"/>
      <c r="E70" s="1"/>
      <c r="F70" s="1"/>
      <c r="G70" s="1"/>
      <c r="H70" s="1"/>
      <c r="I70" s="1"/>
      <c r="J70" s="1"/>
      <c r="K70" s="1"/>
      <c r="L70" s="1"/>
      <c r="M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</row>
    <row r="71" spans="1:31" x14ac:dyDescent="0.2">
      <c r="A71" s="18">
        <v>8.1600000000000037</v>
      </c>
      <c r="B71" s="18"/>
      <c r="C71" s="18">
        <f t="shared" si="2"/>
        <v>6.445433001878766</v>
      </c>
      <c r="D71" s="16"/>
      <c r="E71" s="1"/>
      <c r="F71" s="1"/>
      <c r="G71" s="1"/>
      <c r="H71" s="1"/>
      <c r="I71" s="1"/>
      <c r="J71" s="1"/>
      <c r="K71" s="1"/>
      <c r="L71" s="1"/>
      <c r="M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</row>
    <row r="72" spans="1:31" x14ac:dyDescent="0.2">
      <c r="A72" s="18">
        <v>8.3200000000000038</v>
      </c>
      <c r="B72" s="18"/>
      <c r="C72" s="18">
        <f t="shared" si="2"/>
        <v>6.4293190301309622</v>
      </c>
      <c r="D72" s="16"/>
      <c r="E72" s="1"/>
      <c r="F72" s="1"/>
      <c r="G72" s="1"/>
      <c r="H72" s="1"/>
      <c r="I72" s="1"/>
      <c r="J72" s="1"/>
      <c r="K72" s="1"/>
      <c r="L72" s="1"/>
      <c r="M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</row>
    <row r="73" spans="1:31" x14ac:dyDescent="0.2">
      <c r="A73" s="18">
        <v>8.480000000000004</v>
      </c>
      <c r="B73" s="18"/>
      <c r="C73" s="18">
        <f t="shared" si="2"/>
        <v>6.4127107479914995</v>
      </c>
      <c r="D73" s="16"/>
      <c r="E73" s="1"/>
      <c r="F73" s="1"/>
      <c r="G73" s="1"/>
      <c r="H73" s="1"/>
      <c r="I73" s="1"/>
      <c r="J73" s="1"/>
      <c r="K73" s="1"/>
      <c r="L73" s="1"/>
      <c r="M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</row>
    <row r="74" spans="1:31" x14ac:dyDescent="0.2">
      <c r="A74" s="18">
        <v>8.6400000000000041</v>
      </c>
      <c r="B74" s="18"/>
      <c r="C74" s="18">
        <f t="shared" si="2"/>
        <v>6.3956027481871551</v>
      </c>
      <c r="D74" s="16"/>
      <c r="E74" s="1"/>
      <c r="F74" s="1"/>
      <c r="G74" s="1"/>
      <c r="H74" s="1"/>
      <c r="I74" s="1"/>
      <c r="J74" s="1"/>
      <c r="K74" s="1"/>
      <c r="L74" s="1"/>
      <c r="M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</row>
    <row r="75" spans="1:31" x14ac:dyDescent="0.2">
      <c r="A75" s="18">
        <v>8.8000000000000043</v>
      </c>
      <c r="B75" s="18"/>
      <c r="C75" s="18">
        <f t="shared" si="2"/>
        <v>6.3779896670281602</v>
      </c>
      <c r="D75" s="16"/>
      <c r="E75" s="1"/>
      <c r="F75" s="1"/>
      <c r="G75" s="1"/>
      <c r="H75" s="1"/>
      <c r="I75" s="1"/>
      <c r="J75" s="1"/>
      <c r="K75" s="1"/>
      <c r="L75" s="1"/>
      <c r="M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</row>
    <row r="76" spans="1:31" x14ac:dyDescent="0.2">
      <c r="A76" s="18">
        <v>8.9600000000000044</v>
      </c>
      <c r="B76" s="18"/>
      <c r="C76" s="18">
        <f t="shared" si="2"/>
        <v>6.35986618325924</v>
      </c>
      <c r="D76" s="16"/>
      <c r="E76" s="1"/>
      <c r="F76" s="1"/>
      <c r="G76" s="1"/>
      <c r="H76" s="1"/>
      <c r="I76" s="1"/>
      <c r="J76" s="1"/>
      <c r="K76" s="1"/>
      <c r="L76" s="1"/>
      <c r="M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</row>
    <row r="77" spans="1:31" x14ac:dyDescent="0.2">
      <c r="A77" s="18">
        <v>9.1200000000000045</v>
      </c>
      <c r="B77" s="18"/>
      <c r="C77" s="18">
        <f t="shared" si="2"/>
        <v>6.3412270169612244</v>
      </c>
      <c r="D77" s="16"/>
      <c r="E77" s="1"/>
      <c r="F77" s="1"/>
      <c r="G77" s="1"/>
      <c r="H77" s="1"/>
      <c r="I77" s="1"/>
      <c r="J77" s="1"/>
      <c r="K77" s="1"/>
      <c r="L77" s="1"/>
      <c r="M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</row>
    <row r="78" spans="1:31" x14ac:dyDescent="0.2">
      <c r="A78" s="18">
        <v>9.2800000000000047</v>
      </c>
      <c r="B78" s="18"/>
      <c r="C78" s="18">
        <f t="shared" si="2"/>
        <v>6.3220669285001287</v>
      </c>
      <c r="D78" s="16"/>
      <c r="E78" s="1"/>
      <c r="F78" s="1"/>
      <c r="G78" s="1"/>
      <c r="H78" s="1"/>
      <c r="I78" s="1"/>
      <c r="J78" s="1"/>
      <c r="K78" s="1"/>
      <c r="L78" s="1"/>
      <c r="M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</row>
    <row r="79" spans="1:31" x14ac:dyDescent="0.2">
      <c r="A79" s="18">
        <v>9.4400000000000048</v>
      </c>
      <c r="B79" s="18"/>
      <c r="C79" s="18">
        <f t="shared" si="2"/>
        <v>6.3023807175208582</v>
      </c>
      <c r="D79" s="16"/>
      <c r="E79" s="1"/>
      <c r="F79" s="1"/>
      <c r="G79" s="1"/>
      <c r="H79" s="1"/>
      <c r="I79" s="1"/>
      <c r="J79" s="1"/>
      <c r="K79" s="1"/>
      <c r="L79" s="1"/>
      <c r="M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</row>
    <row r="80" spans="1:31" x14ac:dyDescent="0.2">
      <c r="A80" s="18">
        <v>9.600000000000005</v>
      </c>
      <c r="B80" s="18"/>
      <c r="C80" s="18">
        <f t="shared" si="2"/>
        <v>6.2821632219829144</v>
      </c>
      <c r="D80" s="16"/>
      <c r="E80" s="1"/>
      <c r="F80" s="1"/>
      <c r="G80" s="1"/>
      <c r="H80" s="1"/>
      <c r="I80" s="1"/>
      <c r="J80" s="1"/>
      <c r="K80" s="1"/>
      <c r="L80" s="1"/>
      <c r="M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</row>
    <row r="81" spans="1:31" x14ac:dyDescent="0.2">
      <c r="A81" s="18">
        <v>9.7600000000000051</v>
      </c>
      <c r="B81" s="18"/>
      <c r="C81" s="18">
        <f t="shared" si="2"/>
        <v>6.2614093172356693</v>
      </c>
      <c r="D81" s="16"/>
      <c r="E81" s="1"/>
      <c r="F81" s="1"/>
      <c r="G81" s="1"/>
      <c r="H81" s="1"/>
      <c r="I81" s="1"/>
      <c r="J81" s="1"/>
      <c r="K81" s="1"/>
      <c r="L81" s="1"/>
      <c r="M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</row>
    <row r="82" spans="1:31" x14ac:dyDescent="0.2">
      <c r="A82" s="18">
        <v>9.9200000000000053</v>
      </c>
      <c r="B82" s="18"/>
      <c r="C82" s="18">
        <f t="shared" si="2"/>
        <v>6.2401139151309426</v>
      </c>
      <c r="D82" s="16"/>
      <c r="E82" s="1"/>
      <c r="F82" s="1"/>
      <c r="G82" s="1"/>
      <c r="H82" s="1"/>
      <c r="I82" s="1"/>
      <c r="J82" s="1"/>
      <c r="K82" s="1"/>
      <c r="L82" s="1"/>
      <c r="M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</row>
    <row r="83" spans="1:31" x14ac:dyDescent="0.2">
      <c r="A83" s="18">
        <v>10.080000000000005</v>
      </c>
      <c r="B83" s="18"/>
      <c r="C83" s="18">
        <f t="shared" si="2"/>
        <v>6.2182719631708103</v>
      </c>
      <c r="D83" s="16"/>
      <c r="E83" s="1"/>
      <c r="F83" s="1"/>
      <c r="G83" s="1"/>
      <c r="H83" s="1"/>
      <c r="I83" s="1"/>
      <c r="J83" s="1"/>
      <c r="K83" s="1"/>
      <c r="L83" s="1"/>
      <c r="M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</row>
    <row r="84" spans="1:31" x14ac:dyDescent="0.2">
      <c r="A84" s="18">
        <v>10.240000000000006</v>
      </c>
      <c r="B84" s="18"/>
      <c r="C84" s="18">
        <f t="shared" si="2"/>
        <v>6.1958784436886774</v>
      </c>
      <c r="D84" s="16"/>
      <c r="E84" s="1"/>
      <c r="F84" s="1"/>
      <c r="G84" s="1"/>
      <c r="H84" s="1"/>
      <c r="I84" s="1"/>
      <c r="J84" s="1"/>
      <c r="K84" s="1"/>
      <c r="L84" s="1"/>
      <c r="M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</row>
    <row r="85" spans="1:31" x14ac:dyDescent="0.2">
      <c r="A85" s="18">
        <v>10.400000000000006</v>
      </c>
      <c r="B85" s="18"/>
      <c r="C85" s="18">
        <f t="shared" ref="C85:C119" si="3" xml:space="preserve"> $G$5 - ((A85 /$G$3)^$G$4)</f>
        <v>6.1729283730618416</v>
      </c>
      <c r="D85" s="16"/>
      <c r="E85" s="1"/>
      <c r="F85" s="1"/>
      <c r="G85" s="1"/>
      <c r="H85" s="1"/>
      <c r="I85" s="1"/>
      <c r="J85" s="1"/>
      <c r="K85" s="1"/>
      <c r="L85" s="1"/>
      <c r="M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</row>
    <row r="86" spans="1:31" x14ac:dyDescent="0.2">
      <c r="A86" s="18">
        <v>10.560000000000006</v>
      </c>
      <c r="B86" s="18"/>
      <c r="C86" s="18">
        <f t="shared" si="3"/>
        <v>6.1494168009538335</v>
      </c>
      <c r="D86" s="16"/>
      <c r="E86" s="1"/>
      <c r="F86" s="1"/>
      <c r="G86" s="1"/>
      <c r="H86" s="1"/>
      <c r="I86" s="1"/>
      <c r="J86" s="1"/>
      <c r="K86" s="1"/>
      <c r="L86" s="1"/>
      <c r="M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</row>
    <row r="87" spans="1:31" x14ac:dyDescent="0.2">
      <c r="A87" s="18">
        <v>10.720000000000006</v>
      </c>
      <c r="B87" s="18"/>
      <c r="C87" s="18">
        <f t="shared" si="3"/>
        <v>6.1253388095849903</v>
      </c>
      <c r="D87" s="16"/>
      <c r="E87" s="1"/>
      <c r="F87" s="1"/>
      <c r="G87" s="1"/>
      <c r="H87" s="1"/>
      <c r="I87" s="1"/>
      <c r="J87" s="1"/>
      <c r="K87" s="1"/>
      <c r="L87" s="1"/>
      <c r="M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</row>
    <row r="88" spans="1:31" x14ac:dyDescent="0.2">
      <c r="A88" s="18">
        <v>10.880000000000006</v>
      </c>
      <c r="B88" s="18"/>
      <c r="C88" s="18">
        <f t="shared" si="3"/>
        <v>6.1006895130297885</v>
      </c>
      <c r="D88" s="16"/>
      <c r="E88" s="1"/>
      <c r="F88" s="1"/>
      <c r="G88" s="1"/>
      <c r="H88" s="1"/>
      <c r="I88" s="1"/>
      <c r="J88" s="1"/>
      <c r="K88" s="1"/>
      <c r="L88" s="1"/>
      <c r="M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</row>
    <row r="89" spans="1:31" x14ac:dyDescent="0.2">
      <c r="A89" s="18">
        <v>11.040000000000006</v>
      </c>
      <c r="B89" s="18"/>
      <c r="C89" s="18">
        <f t="shared" si="3"/>
        <v>6.0754640565395786</v>
      </c>
      <c r="D89" s="16"/>
      <c r="E89" s="1"/>
      <c r="F89" s="1"/>
      <c r="G89" s="1"/>
      <c r="H89" s="1"/>
      <c r="I89" s="1"/>
      <c r="J89" s="1"/>
      <c r="K89" s="1"/>
      <c r="L89" s="1"/>
      <c r="M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</row>
    <row r="90" spans="1:31" x14ac:dyDescent="0.2">
      <c r="A90" s="18">
        <v>11.200000000000006</v>
      </c>
      <c r="B90" s="18"/>
      <c r="C90" s="18">
        <f t="shared" si="3"/>
        <v>6.0496576158894335</v>
      </c>
      <c r="D90" s="16"/>
      <c r="E90" s="1"/>
      <c r="F90" s="1"/>
      <c r="G90" s="1"/>
      <c r="H90" s="1"/>
      <c r="I90" s="1"/>
      <c r="J90" s="1"/>
      <c r="K90" s="1"/>
      <c r="L90" s="1"/>
      <c r="M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</row>
    <row r="91" spans="1:31" x14ac:dyDescent="0.2">
      <c r="A91" s="18">
        <v>11.360000000000007</v>
      </c>
      <c r="B91" s="18"/>
      <c r="C91" s="18">
        <f t="shared" si="3"/>
        <v>6.0232653967479282</v>
      </c>
      <c r="D91" s="16"/>
      <c r="E91" s="1"/>
      <c r="F91" s="1"/>
      <c r="G91" s="1"/>
      <c r="H91" s="1"/>
      <c r="I91" s="1"/>
      <c r="J91" s="1"/>
      <c r="K91" s="1"/>
      <c r="L91" s="1"/>
      <c r="M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</row>
    <row r="92" spans="1:31" x14ac:dyDescent="0.2">
      <c r="A92" s="18">
        <v>11.520000000000007</v>
      </c>
      <c r="B92" s="18"/>
      <c r="C92" s="18">
        <f t="shared" si="3"/>
        <v>5.9962826340687183</v>
      </c>
      <c r="D92" s="16"/>
      <c r="E92" s="1"/>
      <c r="F92" s="1"/>
      <c r="G92" s="1"/>
      <c r="H92" s="1"/>
      <c r="I92" s="1"/>
      <c r="J92" s="1"/>
      <c r="K92" s="1"/>
      <c r="L92" s="1"/>
      <c r="M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</row>
    <row r="93" spans="1:31" x14ac:dyDescent="0.2">
      <c r="A93" s="18">
        <v>11.680000000000007</v>
      </c>
      <c r="B93" s="18"/>
      <c r="C93" s="18">
        <f t="shared" si="3"/>
        <v>5.9687045915028829</v>
      </c>
      <c r="D93" s="16"/>
      <c r="E93" s="1"/>
      <c r="F93" s="1"/>
      <c r="G93" s="1"/>
      <c r="H93" s="1"/>
      <c r="I93" s="1"/>
      <c r="J93" s="1"/>
      <c r="K93" s="1"/>
      <c r="L93" s="1"/>
      <c r="M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</row>
    <row r="94" spans="1:31" x14ac:dyDescent="0.2">
      <c r="A94" s="18">
        <v>11.840000000000007</v>
      </c>
      <c r="B94" s="18"/>
      <c r="C94" s="18">
        <f t="shared" si="3"/>
        <v>5.9405265608310254</v>
      </c>
      <c r="D94" s="16"/>
      <c r="E94" s="1"/>
      <c r="F94" s="1"/>
      <c r="G94" s="1"/>
      <c r="H94" s="1"/>
      <c r="I94" s="1"/>
      <c r="J94" s="1"/>
      <c r="K94" s="1"/>
      <c r="L94" s="1"/>
      <c r="M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</row>
    <row r="95" spans="1:31" x14ac:dyDescent="0.2">
      <c r="A95" s="18">
        <v>12.000000000000007</v>
      </c>
      <c r="B95" s="18"/>
      <c r="C95" s="18">
        <f t="shared" si="3"/>
        <v>5.9117438614142266</v>
      </c>
      <c r="D95" s="16"/>
      <c r="E95" s="1"/>
      <c r="F95" s="1"/>
      <c r="G95" s="1"/>
      <c r="H95" s="1"/>
      <c r="I95" s="1"/>
      <c r="J95" s="1"/>
      <c r="K95" s="1"/>
      <c r="L95" s="1"/>
      <c r="M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</row>
    <row r="96" spans="1:31" x14ac:dyDescent="0.2">
      <c r="A96" s="18">
        <v>12.160000000000007</v>
      </c>
      <c r="B96" s="18"/>
      <c r="C96" s="18">
        <f t="shared" si="3"/>
        <v>5.8823518396629648</v>
      </c>
      <c r="D96" s="16"/>
      <c r="E96" s="1"/>
      <c r="F96" s="1"/>
      <c r="G96" s="1"/>
      <c r="H96" s="1"/>
      <c r="I96" s="1"/>
      <c r="J96" s="1"/>
      <c r="K96" s="1"/>
      <c r="L96" s="1"/>
      <c r="M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</row>
    <row r="97" spans="1:31" x14ac:dyDescent="0.2">
      <c r="A97" s="18">
        <v>12.320000000000007</v>
      </c>
      <c r="B97" s="18"/>
      <c r="C97" s="18">
        <f t="shared" si="3"/>
        <v>5.8523458685231935</v>
      </c>
      <c r="D97" s="16"/>
      <c r="E97" s="1"/>
      <c r="F97" s="1"/>
      <c r="G97" s="1"/>
      <c r="H97" s="1"/>
      <c r="I97" s="1"/>
      <c r="J97" s="1"/>
      <c r="K97" s="1"/>
      <c r="L97" s="1"/>
      <c r="M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</row>
    <row r="98" spans="1:31" x14ac:dyDescent="0.2">
      <c r="A98" s="18">
        <v>12.480000000000008</v>
      </c>
      <c r="B98" s="18"/>
      <c r="C98" s="18">
        <f t="shared" si="3"/>
        <v>5.8217213469787961</v>
      </c>
      <c r="D98" s="16"/>
      <c r="E98" s="1"/>
      <c r="F98" s="1"/>
      <c r="G98" s="1"/>
      <c r="H98" s="1"/>
      <c r="I98" s="1"/>
      <c r="J98" s="1"/>
      <c r="K98" s="1"/>
      <c r="L98" s="1"/>
      <c r="M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</row>
    <row r="99" spans="1:31" x14ac:dyDescent="0.2">
      <c r="A99" s="18">
        <v>12.640000000000008</v>
      </c>
      <c r="B99" s="18"/>
      <c r="C99" s="18">
        <f t="shared" si="3"/>
        <v>5.790473699569695</v>
      </c>
      <c r="D99" s="16"/>
      <c r="E99" s="1"/>
      <c r="F99" s="1"/>
      <c r="G99" s="1"/>
      <c r="H99" s="1"/>
      <c r="I99" s="1"/>
      <c r="J99" s="1"/>
      <c r="K99" s="1"/>
      <c r="L99" s="1"/>
      <c r="M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</row>
    <row r="100" spans="1:31" x14ac:dyDescent="0.2">
      <c r="A100" s="18">
        <v>12.800000000000008</v>
      </c>
      <c r="B100" s="18"/>
      <c r="C100" s="18">
        <f t="shared" si="3"/>
        <v>5.7585983759249268</v>
      </c>
      <c r="D100" s="16"/>
      <c r="E100" s="1"/>
      <c r="F100" s="1"/>
      <c r="G100" s="1"/>
      <c r="H100" s="1"/>
      <c r="I100" s="1"/>
      <c r="J100" s="1"/>
      <c r="K100" s="1"/>
      <c r="L100" s="1"/>
      <c r="M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</row>
    <row r="101" spans="1:31" x14ac:dyDescent="0.2">
      <c r="A101" s="18">
        <v>12.960000000000008</v>
      </c>
      <c r="B101" s="18"/>
      <c r="C101" s="18">
        <f t="shared" si="3"/>
        <v>5.7260908503100429</v>
      </c>
      <c r="D101" s="16"/>
      <c r="E101" s="1"/>
      <c r="F101" s="1"/>
      <c r="G101" s="1"/>
      <c r="H101" s="1"/>
      <c r="I101" s="1"/>
      <c r="J101" s="1"/>
      <c r="K101" s="1"/>
      <c r="L101" s="1"/>
      <c r="M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</row>
    <row r="102" spans="1:31" x14ac:dyDescent="0.2">
      <c r="A102" s="18">
        <v>13.120000000000008</v>
      </c>
      <c r="B102" s="18"/>
      <c r="C102" s="18">
        <f t="shared" si="3"/>
        <v>5.6929466211882058</v>
      </c>
      <c r="D102" s="16"/>
      <c r="E102" s="1"/>
      <c r="F102" s="1"/>
      <c r="G102" s="1"/>
      <c r="H102" s="1"/>
      <c r="I102" s="1"/>
      <c r="J102" s="1"/>
      <c r="K102" s="1"/>
      <c r="L102" s="1"/>
      <c r="M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</row>
    <row r="103" spans="1:31" x14ac:dyDescent="0.2">
      <c r="A103" s="18">
        <v>13.280000000000008</v>
      </c>
      <c r="B103" s="18"/>
      <c r="C103" s="18">
        <f t="shared" si="3"/>
        <v>5.6591612107944256</v>
      </c>
      <c r="D103" s="16"/>
      <c r="E103" s="1"/>
      <c r="F103" s="1"/>
      <c r="G103" s="1"/>
      <c r="H103" s="1"/>
      <c r="I103" s="1"/>
      <c r="J103" s="1"/>
      <c r="K103" s="1"/>
      <c r="L103" s="1"/>
      <c r="M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</row>
    <row r="104" spans="1:31" x14ac:dyDescent="0.2">
      <c r="A104" s="18">
        <v>13.440000000000008</v>
      </c>
      <c r="B104" s="18"/>
      <c r="C104" s="18">
        <f t="shared" si="3"/>
        <v>5.6247301647223651</v>
      </c>
      <c r="D104" s="16"/>
      <c r="E104" s="1"/>
      <c r="F104" s="1"/>
      <c r="G104" s="1"/>
      <c r="H104" s="1"/>
      <c r="I104" s="1"/>
      <c r="J104" s="1"/>
      <c r="K104" s="1"/>
      <c r="L104" s="1"/>
      <c r="M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</row>
    <row r="105" spans="1:31" x14ac:dyDescent="0.2">
      <c r="A105" s="18">
        <v>13.600000000000009</v>
      </c>
      <c r="B105" s="18"/>
      <c r="C105" s="18">
        <f t="shared" si="3"/>
        <v>5.5896490515232156</v>
      </c>
      <c r="D105" s="16"/>
      <c r="E105" s="1"/>
      <c r="F105" s="1"/>
      <c r="G105" s="1"/>
      <c r="H105" s="1"/>
      <c r="I105" s="1"/>
      <c r="J105" s="1"/>
      <c r="K105" s="1"/>
      <c r="L105" s="1"/>
      <c r="M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</row>
    <row r="106" spans="1:31" x14ac:dyDescent="0.2">
      <c r="A106" s="18">
        <v>13.760000000000009</v>
      </c>
      <c r="B106" s="18"/>
      <c r="C106" s="18">
        <f t="shared" si="3"/>
        <v>5.5539134623161415</v>
      </c>
      <c r="D106" s="16"/>
      <c r="E106" s="1"/>
      <c r="F106" s="1"/>
      <c r="G106" s="1"/>
      <c r="H106" s="1"/>
      <c r="I106" s="1"/>
      <c r="J106" s="1"/>
      <c r="K106" s="1"/>
      <c r="L106" s="1"/>
      <c r="M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</row>
    <row r="107" spans="1:31" x14ac:dyDescent="0.2">
      <c r="A107" s="18">
        <v>13.920000000000009</v>
      </c>
      <c r="B107" s="18"/>
      <c r="C107" s="18">
        <f t="shared" si="3"/>
        <v>5.5175190104098268</v>
      </c>
      <c r="D107" s="16"/>
      <c r="E107" s="1"/>
      <c r="F107" s="1"/>
      <c r="G107" s="1"/>
      <c r="H107" s="1"/>
      <c r="I107" s="1"/>
      <c r="J107" s="1"/>
      <c r="K107" s="1"/>
      <c r="L107" s="1"/>
      <c r="M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</row>
    <row r="108" spans="1:31" x14ac:dyDescent="0.2">
      <c r="A108" s="18">
        <v>14.080000000000009</v>
      </c>
      <c r="B108" s="18"/>
      <c r="C108" s="18">
        <f t="shared" si="3"/>
        <v>5.4804613309346877</v>
      </c>
      <c r="D108" s="16"/>
      <c r="E108" s="1"/>
      <c r="F108" s="1"/>
      <c r="G108" s="1"/>
      <c r="H108" s="1"/>
      <c r="I108" s="1"/>
      <c r="J108" s="1"/>
      <c r="K108" s="1"/>
      <c r="L108" s="1"/>
      <c r="M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</row>
    <row r="109" spans="1:31" x14ac:dyDescent="0.2">
      <c r="A109" s="18">
        <v>14.240000000000009</v>
      </c>
      <c r="B109" s="18"/>
      <c r="C109" s="18">
        <f t="shared" si="3"/>
        <v>5.4427360804853286</v>
      </c>
      <c r="D109" s="16"/>
      <c r="E109" s="1"/>
      <c r="F109" s="1"/>
      <c r="G109" s="1"/>
      <c r="H109" s="1"/>
      <c r="I109" s="1"/>
      <c r="J109" s="1"/>
      <c r="K109" s="1"/>
      <c r="L109" s="1"/>
      <c r="M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</row>
    <row r="110" spans="1:31" x14ac:dyDescent="0.2">
      <c r="A110" s="18">
        <v>14.400000000000009</v>
      </c>
      <c r="B110" s="18"/>
      <c r="C110" s="18">
        <f t="shared" si="3"/>
        <v>5.4043389367728416</v>
      </c>
      <c r="D110" s="16"/>
      <c r="E110" s="1"/>
      <c r="F110" s="1"/>
      <c r="G110" s="1"/>
      <c r="H110" s="1"/>
      <c r="I110" s="1"/>
      <c r="J110" s="1"/>
      <c r="K110" s="1"/>
      <c r="L110" s="1"/>
      <c r="M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</row>
    <row r="111" spans="1:31" x14ac:dyDescent="0.2">
      <c r="A111" s="18">
        <v>14.560000000000009</v>
      </c>
      <c r="B111" s="18"/>
      <c r="C111" s="18">
        <f t="shared" si="3"/>
        <v>5.3652655982865811</v>
      </c>
      <c r="D111" s="16"/>
      <c r="E111" s="1"/>
      <c r="F111" s="1"/>
      <c r="G111" s="1"/>
      <c r="H111" s="1"/>
      <c r="I111" s="1"/>
      <c r="J111" s="1"/>
      <c r="K111" s="1"/>
      <c r="L111" s="1"/>
      <c r="M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</row>
    <row r="112" spans="1:31" x14ac:dyDescent="0.2">
      <c r="A112" s="18">
        <v>14.72000000000001</v>
      </c>
      <c r="B112" s="18"/>
      <c r="C112" s="18">
        <f t="shared" si="3"/>
        <v>5.3255117839650321</v>
      </c>
      <c r="D112" s="16"/>
      <c r="E112" s="1"/>
      <c r="F112" s="1"/>
      <c r="G112" s="1"/>
      <c r="H112" s="1"/>
      <c r="I112" s="1"/>
      <c r="J112" s="1"/>
      <c r="K112" s="1"/>
      <c r="L112" s="1"/>
      <c r="M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</row>
    <row r="113" spans="1:31" x14ac:dyDescent="0.2">
      <c r="A113" s="18">
        <v>14.88000000000001</v>
      </c>
      <c r="B113" s="18"/>
      <c r="C113" s="18">
        <f t="shared" si="3"/>
        <v>5.2850732328754573</v>
      </c>
      <c r="D113" s="16"/>
      <c r="E113" s="1"/>
      <c r="F113" s="1"/>
      <c r="G113" s="1"/>
      <c r="H113" s="1"/>
      <c r="I113" s="1"/>
      <c r="J113" s="1"/>
      <c r="K113" s="1"/>
      <c r="L113" s="1"/>
      <c r="M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</row>
    <row r="114" spans="1:31" x14ac:dyDescent="0.2">
      <c r="A114" s="18">
        <v>15.04000000000001</v>
      </c>
      <c r="B114" s="18"/>
      <c r="C114" s="18">
        <f t="shared" si="3"/>
        <v>5.2439457039019759</v>
      </c>
      <c r="D114" s="16"/>
      <c r="E114" s="1"/>
      <c r="F114" s="1"/>
      <c r="G114" s="1"/>
      <c r="H114" s="1"/>
      <c r="I114" s="1"/>
      <c r="J114" s="1"/>
      <c r="K114" s="1"/>
      <c r="L114" s="1"/>
      <c r="M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</row>
    <row r="115" spans="1:31" x14ac:dyDescent="0.2">
      <c r="A115" s="18">
        <v>15.20000000000001</v>
      </c>
      <c r="B115" s="18"/>
      <c r="C115" s="18">
        <f t="shared" si="3"/>
        <v>5.2021249754417722</v>
      </c>
      <c r="D115" s="16"/>
      <c r="E115" s="1"/>
      <c r="F115" s="1"/>
      <c r="G115" s="1"/>
      <c r="H115" s="1"/>
      <c r="I115" s="1"/>
      <c r="J115" s="1"/>
      <c r="K115" s="1"/>
      <c r="L115" s="1"/>
      <c r="M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</row>
    <row r="116" spans="1:31" x14ac:dyDescent="0.2">
      <c r="A116" s="18">
        <v>15.36000000000001</v>
      </c>
      <c r="B116" s="18"/>
      <c r="C116" s="18">
        <f t="shared" si="3"/>
        <v>5.1596068451091357</v>
      </c>
      <c r="D116" s="16"/>
      <c r="E116" s="1"/>
      <c r="F116" s="1"/>
      <c r="G116" s="1"/>
      <c r="H116" s="1"/>
      <c r="I116" s="1"/>
      <c r="J116" s="1"/>
      <c r="K116" s="1"/>
      <c r="L116" s="1"/>
      <c r="M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</row>
    <row r="117" spans="1:31" x14ac:dyDescent="0.2">
      <c r="A117" s="18">
        <v>15.52000000000001</v>
      </c>
      <c r="B117" s="18"/>
      <c r="C117" s="18">
        <f t="shared" si="3"/>
        <v>5.1163871294470553</v>
      </c>
      <c r="D117" s="16"/>
      <c r="E117" s="1"/>
      <c r="F117" s="1"/>
      <c r="G117" s="1"/>
      <c r="H117" s="1"/>
      <c r="I117" s="1"/>
      <c r="J117" s="1"/>
      <c r="K117" s="1"/>
      <c r="L117" s="1"/>
      <c r="M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</row>
    <row r="118" spans="1:31" x14ac:dyDescent="0.2">
      <c r="A118" s="18">
        <v>15.68000000000001</v>
      </c>
      <c r="B118" s="18"/>
      <c r="C118" s="18">
        <f t="shared" si="3"/>
        <v>5.0724616636460906</v>
      </c>
      <c r="D118" s="16"/>
      <c r="E118" s="1"/>
      <c r="F118" s="1"/>
      <c r="G118" s="1"/>
      <c r="H118" s="1"/>
      <c r="I118" s="1"/>
      <c r="J118" s="1"/>
      <c r="K118" s="1"/>
      <c r="L118" s="1"/>
      <c r="M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</row>
    <row r="119" spans="1:31" x14ac:dyDescent="0.2">
      <c r="A119" s="18">
        <v>15.840000000000011</v>
      </c>
      <c r="B119" s="18"/>
      <c r="C119" s="18">
        <f t="shared" si="3"/>
        <v>5.0278263012702729</v>
      </c>
      <c r="D119" s="16"/>
      <c r="E119" s="1"/>
      <c r="F119" s="1"/>
      <c r="G119" s="1"/>
      <c r="H119" s="1"/>
      <c r="I119" s="1"/>
      <c r="J119" s="1"/>
      <c r="K119" s="1"/>
      <c r="L119" s="1"/>
      <c r="M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</row>
  </sheetData>
  <mergeCells count="1">
    <mergeCell ref="F12:L14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17"/>
  <sheetViews>
    <sheetView zoomScale="80" zoomScaleNormal="80" workbookViewId="0"/>
  </sheetViews>
  <sheetFormatPr defaultRowHeight="12.75" x14ac:dyDescent="0.2"/>
  <cols>
    <col min="1" max="1" width="9.140625" style="17"/>
    <col min="2" max="3" width="9.85546875" style="17" customWidth="1"/>
    <col min="4" max="4" width="9.140625" style="17"/>
    <col min="6" max="6" width="10.140625" bestFit="1" customWidth="1"/>
  </cols>
  <sheetData>
    <row r="1" spans="1:28" ht="24" customHeight="1" x14ac:dyDescent="0.2">
      <c r="A1" s="3" t="s">
        <v>0</v>
      </c>
      <c r="B1" s="14" t="s">
        <v>13</v>
      </c>
      <c r="C1" s="14" t="s">
        <v>14</v>
      </c>
      <c r="D1" s="15" t="s">
        <v>15</v>
      </c>
      <c r="E1" s="1"/>
      <c r="F1" s="4" t="s">
        <v>17</v>
      </c>
      <c r="G1" s="4" t="s">
        <v>18</v>
      </c>
      <c r="H1" s="4" t="s">
        <v>27</v>
      </c>
      <c r="I1" s="1"/>
      <c r="J1" s="1"/>
      <c r="K1" s="1"/>
      <c r="L1" s="1"/>
      <c r="M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 x14ac:dyDescent="0.2">
      <c r="A2" s="16">
        <v>0</v>
      </c>
      <c r="B2" s="16">
        <v>6.7560000000000002</v>
      </c>
      <c r="C2" s="16">
        <f t="shared" ref="C2:C13" si="0" xml:space="preserve"> -1*$G$2*A2/LN(10)+ $G$3</f>
        <v>6.8101666648369159</v>
      </c>
      <c r="D2" s="16">
        <f t="shared" ref="D2:D13" si="1" xml:space="preserve"> (B2 - C2)^2</f>
        <v>2.9340275795547576E-3</v>
      </c>
      <c r="E2" s="1"/>
      <c r="F2" s="1" t="s">
        <v>19</v>
      </c>
      <c r="G2" s="2">
        <v>0.24954265928673136</v>
      </c>
      <c r="H2" s="2">
        <v>5.5387964633414916E-2</v>
      </c>
      <c r="I2" s="1"/>
      <c r="J2" s="1"/>
      <c r="K2" s="1"/>
      <c r="L2" s="6" t="s">
        <v>28</v>
      </c>
      <c r="M2" s="2">
        <v>0.13887071666666656</v>
      </c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</row>
    <row r="3" spans="1:28" x14ac:dyDescent="0.2">
      <c r="A3" s="16">
        <v>4</v>
      </c>
      <c r="B3" s="16">
        <v>6.5190000000000001</v>
      </c>
      <c r="C3" s="16">
        <f t="shared" si="0"/>
        <v>6.3766666651261534</v>
      </c>
      <c r="D3" s="16">
        <f t="shared" si="1"/>
        <v>2.0258778216310582E-2</v>
      </c>
      <c r="E3" s="1"/>
      <c r="F3" s="1" t="s">
        <v>20</v>
      </c>
      <c r="G3" s="2">
        <v>6.8101666648369159</v>
      </c>
      <c r="H3" s="2">
        <v>0.18000879762451119</v>
      </c>
      <c r="I3" s="1"/>
      <c r="J3" s="1"/>
      <c r="K3" s="1"/>
      <c r="L3" s="6" t="s">
        <v>31</v>
      </c>
      <c r="M3" s="2">
        <f>SQRT(M2)</f>
        <v>0.37265361485790871</v>
      </c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</row>
    <row r="4" spans="1:28" x14ac:dyDescent="0.2">
      <c r="A4" s="16">
        <v>8</v>
      </c>
      <c r="B4" s="16">
        <v>5.6020000000000003</v>
      </c>
      <c r="C4" s="16">
        <f t="shared" si="0"/>
        <v>5.9431666654153901</v>
      </c>
      <c r="D4" s="16">
        <f t="shared" si="1"/>
        <v>0.1163946935906565</v>
      </c>
      <c r="E4" s="1"/>
      <c r="F4" s="1"/>
      <c r="G4" s="1"/>
      <c r="H4" s="1"/>
      <c r="I4" s="1"/>
      <c r="J4" s="1"/>
      <c r="K4" s="1"/>
      <c r="L4" s="6" t="s">
        <v>29</v>
      </c>
      <c r="M4" s="2">
        <v>0.66994803041230111</v>
      </c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</row>
    <row r="5" spans="1:28" x14ac:dyDescent="0.2">
      <c r="A5" s="16">
        <v>12</v>
      </c>
      <c r="B5" s="16">
        <v>4.9400000000000004</v>
      </c>
      <c r="C5" s="16">
        <f t="shared" si="0"/>
        <v>5.5096666657046276</v>
      </c>
      <c r="D5" s="16">
        <f t="shared" si="1"/>
        <v>0.32452011001502751</v>
      </c>
      <c r="E5" s="1"/>
      <c r="F5" s="1"/>
      <c r="G5" s="1"/>
      <c r="H5" s="1"/>
      <c r="I5" s="1"/>
      <c r="J5" s="1"/>
      <c r="K5" s="1"/>
      <c r="L5" s="6" t="s">
        <v>30</v>
      </c>
      <c r="M5" s="2">
        <v>0.6369428334535312</v>
      </c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</row>
    <row r="6" spans="1:28" x14ac:dyDescent="0.2">
      <c r="A6" s="16">
        <v>0</v>
      </c>
      <c r="B6" s="16">
        <v>6.8860000000000001</v>
      </c>
      <c r="C6" s="16">
        <f t="shared" si="0"/>
        <v>6.8101666648369159</v>
      </c>
      <c r="D6" s="16">
        <f t="shared" si="1"/>
        <v>5.7506947219566644E-3</v>
      </c>
      <c r="E6" s="1"/>
      <c r="F6" s="1"/>
      <c r="G6" s="1"/>
      <c r="H6" s="1"/>
      <c r="I6" s="1"/>
      <c r="J6" s="1"/>
      <c r="K6" s="1"/>
      <c r="L6" s="1"/>
      <c r="M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</row>
    <row r="7" spans="1:28" x14ac:dyDescent="0.2">
      <c r="A7" s="16">
        <v>4</v>
      </c>
      <c r="B7" s="16">
        <v>6.9189999999999996</v>
      </c>
      <c r="C7" s="16">
        <f t="shared" si="0"/>
        <v>6.3766666651261534</v>
      </c>
      <c r="D7" s="16">
        <f t="shared" si="1"/>
        <v>0.29412544611538738</v>
      </c>
      <c r="E7" s="1"/>
      <c r="F7" s="4" t="s">
        <v>32</v>
      </c>
      <c r="G7" s="1"/>
      <c r="H7" s="1"/>
      <c r="I7" s="1"/>
      <c r="J7" s="1"/>
      <c r="K7" s="1"/>
      <c r="L7" s="1"/>
      <c r="M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</row>
    <row r="8" spans="1:28" x14ac:dyDescent="0.2">
      <c r="A8" s="16">
        <v>8</v>
      </c>
      <c r="B8" s="16">
        <v>6.2720000000000002</v>
      </c>
      <c r="C8" s="16">
        <f t="shared" si="0"/>
        <v>5.9431666654153901</v>
      </c>
      <c r="D8" s="16">
        <f t="shared" si="1"/>
        <v>0.10813136193403418</v>
      </c>
      <c r="E8" s="1"/>
      <c r="F8" s="1" t="s">
        <v>38</v>
      </c>
      <c r="G8" s="1"/>
      <c r="H8" s="1"/>
      <c r="I8" s="1"/>
      <c r="J8" s="1"/>
      <c r="K8" s="1"/>
      <c r="L8" s="1"/>
      <c r="M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</row>
    <row r="9" spans="1:28" x14ac:dyDescent="0.2">
      <c r="A9" s="16">
        <v>12</v>
      </c>
      <c r="B9" s="16">
        <v>5.9870000000000001</v>
      </c>
      <c r="C9" s="16">
        <f t="shared" si="0"/>
        <v>5.5096666657046276</v>
      </c>
      <c r="D9" s="16">
        <f t="shared" si="1"/>
        <v>0.22784711202953783</v>
      </c>
      <c r="E9" s="1"/>
      <c r="F9" s="4" t="s">
        <v>34</v>
      </c>
      <c r="G9" s="1"/>
      <c r="H9" s="1"/>
      <c r="I9" s="1"/>
      <c r="J9" s="1"/>
      <c r="K9" s="1"/>
      <c r="L9" s="1"/>
      <c r="M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</row>
    <row r="10" spans="1:28" x14ac:dyDescent="0.2">
      <c r="A10" s="16">
        <v>0</v>
      </c>
      <c r="B10" s="16">
        <v>6.6989999999999998</v>
      </c>
      <c r="C10" s="16">
        <f t="shared" si="0"/>
        <v>6.8101666648369159</v>
      </c>
      <c r="D10" s="16">
        <f t="shared" si="1"/>
        <v>1.2358027370963229E-2</v>
      </c>
      <c r="E10" s="1"/>
      <c r="F10" s="1" t="s">
        <v>39</v>
      </c>
      <c r="G10" s="1"/>
      <c r="H10" s="1"/>
      <c r="I10" s="1"/>
      <c r="J10" s="1"/>
      <c r="K10" s="1"/>
      <c r="L10" s="1"/>
      <c r="M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</row>
    <row r="11" spans="1:28" x14ac:dyDescent="0.2">
      <c r="A11" s="16">
        <v>4</v>
      </c>
      <c r="B11" s="16">
        <v>5.968</v>
      </c>
      <c r="C11" s="16">
        <f t="shared" si="0"/>
        <v>6.3766666651261534</v>
      </c>
      <c r="D11" s="16">
        <f t="shared" si="1"/>
        <v>0.16700844318533165</v>
      </c>
      <c r="E11" s="1"/>
      <c r="F11" s="4" t="s">
        <v>36</v>
      </c>
      <c r="G11" s="1"/>
      <c r="H11" s="1"/>
      <c r="I11" s="1"/>
      <c r="J11" s="1"/>
      <c r="K11" s="1"/>
      <c r="L11" s="1"/>
      <c r="M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</row>
    <row r="12" spans="1:28" x14ac:dyDescent="0.2">
      <c r="A12" s="16">
        <v>8</v>
      </c>
      <c r="B12" s="16">
        <v>5.6719999999999997</v>
      </c>
      <c r="C12" s="16">
        <f t="shared" si="0"/>
        <v>5.9431666654153901</v>
      </c>
      <c r="D12" s="16">
        <f t="shared" si="1"/>
        <v>7.353136043250226E-2</v>
      </c>
      <c r="E12" s="1"/>
      <c r="F12" s="20" t="s">
        <v>40</v>
      </c>
      <c r="G12" s="21"/>
      <c r="H12" s="21"/>
      <c r="I12" s="21"/>
      <c r="J12" s="21"/>
      <c r="K12" s="21"/>
      <c r="L12" s="21"/>
      <c r="M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</row>
    <row r="13" spans="1:28" x14ac:dyDescent="0.2">
      <c r="A13" s="16">
        <v>12</v>
      </c>
      <c r="B13" s="16">
        <v>5.6989999999999998</v>
      </c>
      <c r="C13" s="16">
        <f t="shared" si="0"/>
        <v>5.5096666657046276</v>
      </c>
      <c r="D13" s="16">
        <f t="shared" si="1"/>
        <v>3.5847111475403183E-2</v>
      </c>
      <c r="E13" s="1"/>
      <c r="F13" s="21"/>
      <c r="G13" s="21"/>
      <c r="H13" s="21"/>
      <c r="I13" s="21"/>
      <c r="J13" s="21"/>
      <c r="K13" s="21"/>
      <c r="L13" s="21"/>
      <c r="M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</row>
    <row r="14" spans="1:28" x14ac:dyDescent="0.2">
      <c r="A14" s="15" t="s">
        <v>16</v>
      </c>
      <c r="B14" s="16"/>
      <c r="C14" s="16"/>
      <c r="D14" s="16">
        <f>SUM(D2:D13)</f>
        <v>1.3887071666666655</v>
      </c>
      <c r="E14" s="1"/>
      <c r="F14" s="21"/>
      <c r="G14" s="21"/>
      <c r="H14" s="21"/>
      <c r="I14" s="21"/>
      <c r="J14" s="21"/>
      <c r="K14" s="21"/>
      <c r="L14" s="21"/>
      <c r="M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</row>
    <row r="15" spans="1:28" x14ac:dyDescent="0.2">
      <c r="A15" s="16"/>
      <c r="B15" s="16"/>
      <c r="C15" s="16"/>
      <c r="D15" s="16"/>
      <c r="E15" s="1"/>
      <c r="F15" s="1"/>
      <c r="G15" s="1"/>
      <c r="H15" s="1"/>
      <c r="I15" s="1"/>
      <c r="J15" s="1"/>
      <c r="K15" s="1"/>
      <c r="L15" s="1"/>
      <c r="M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</row>
    <row r="16" spans="1:28" x14ac:dyDescent="0.2">
      <c r="A16" s="16"/>
      <c r="B16" s="16"/>
      <c r="C16" s="16"/>
      <c r="D16" s="16"/>
      <c r="E16" s="1"/>
      <c r="F16" s="1"/>
      <c r="G16" s="1"/>
      <c r="H16" s="1"/>
      <c r="I16" s="1"/>
      <c r="J16" s="1"/>
      <c r="K16" s="1"/>
      <c r="L16" s="1"/>
      <c r="M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</row>
    <row r="17" spans="1:28" x14ac:dyDescent="0.2">
      <c r="A17" s="18">
        <v>0</v>
      </c>
      <c r="B17" s="18"/>
      <c r="C17" s="18">
        <f xml:space="preserve"> -1*$G$2*A17/LN(10)+ $G$3</f>
        <v>6.8101666648369159</v>
      </c>
      <c r="D17" s="16"/>
      <c r="E17" s="1"/>
      <c r="F17" s="1"/>
      <c r="G17" s="1"/>
      <c r="H17" s="1"/>
      <c r="I17" s="1"/>
      <c r="J17" s="1"/>
      <c r="K17" s="1"/>
      <c r="L17" s="1"/>
      <c r="M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</row>
    <row r="18" spans="1:28" x14ac:dyDescent="0.2">
      <c r="A18" s="18">
        <v>0.12</v>
      </c>
      <c r="B18" s="18"/>
      <c r="C18" s="18">
        <f t="shared" ref="C18:C81" si="2" xml:space="preserve"> -1*$G$2*A18/LN(10)+ $G$3</f>
        <v>6.7971616648455928</v>
      </c>
      <c r="D18" s="16"/>
      <c r="E18" s="1"/>
      <c r="F18" s="1"/>
      <c r="G18" s="1"/>
      <c r="H18" s="1"/>
      <c r="I18" s="1"/>
      <c r="J18" s="1"/>
      <c r="K18" s="1"/>
      <c r="L18" s="1"/>
      <c r="M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</row>
    <row r="19" spans="1:28" x14ac:dyDescent="0.2">
      <c r="A19" s="18">
        <v>0.24</v>
      </c>
      <c r="B19" s="18"/>
      <c r="C19" s="18">
        <f t="shared" si="2"/>
        <v>6.7841566648542697</v>
      </c>
      <c r="D19" s="16"/>
      <c r="E19" s="1"/>
      <c r="F19" s="1"/>
      <c r="G19" s="1"/>
      <c r="H19" s="1"/>
      <c r="I19" s="1"/>
      <c r="J19" s="1"/>
      <c r="K19" s="1"/>
      <c r="L19" s="1"/>
      <c r="M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</row>
    <row r="20" spans="1:28" x14ac:dyDescent="0.2">
      <c r="A20" s="18">
        <v>0.36</v>
      </c>
      <c r="B20" s="18"/>
      <c r="C20" s="18">
        <f t="shared" si="2"/>
        <v>6.7711516648629475</v>
      </c>
      <c r="D20" s="16"/>
      <c r="E20" s="1"/>
      <c r="F20" s="1"/>
      <c r="G20" s="1"/>
      <c r="H20" s="1"/>
      <c r="I20" s="1"/>
      <c r="J20" s="1"/>
      <c r="K20" s="1"/>
      <c r="L20" s="1"/>
      <c r="M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</row>
    <row r="21" spans="1:28" x14ac:dyDescent="0.2">
      <c r="A21" s="18">
        <v>0.48</v>
      </c>
      <c r="B21" s="18"/>
      <c r="C21" s="18">
        <f t="shared" si="2"/>
        <v>6.7581466648716244</v>
      </c>
      <c r="D21" s="16"/>
      <c r="E21" s="1"/>
      <c r="F21" s="1"/>
      <c r="G21" s="1"/>
      <c r="H21" s="1"/>
      <c r="I21" s="1"/>
      <c r="J21" s="1"/>
      <c r="K21" s="1"/>
      <c r="L21" s="1"/>
      <c r="M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</row>
    <row r="22" spans="1:28" x14ac:dyDescent="0.2">
      <c r="A22" s="18">
        <v>0.6</v>
      </c>
      <c r="B22" s="18"/>
      <c r="C22" s="18">
        <f t="shared" si="2"/>
        <v>6.7451416648803013</v>
      </c>
      <c r="D22" s="16"/>
      <c r="E22" s="1"/>
      <c r="F22" s="1"/>
      <c r="G22" s="1"/>
      <c r="H22" s="1"/>
      <c r="I22" s="1"/>
      <c r="J22" s="1"/>
      <c r="K22" s="1"/>
      <c r="L22" s="1"/>
      <c r="M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</row>
    <row r="23" spans="1:28" x14ac:dyDescent="0.2">
      <c r="A23" s="18">
        <v>0.72</v>
      </c>
      <c r="B23" s="18"/>
      <c r="C23" s="18">
        <f t="shared" si="2"/>
        <v>6.7321366648889782</v>
      </c>
      <c r="D23" s="16"/>
      <c r="E23" s="1"/>
      <c r="F23" s="1"/>
      <c r="G23" s="1"/>
      <c r="H23" s="1"/>
      <c r="I23" s="1"/>
      <c r="J23" s="1"/>
      <c r="K23" s="1"/>
      <c r="L23" s="1"/>
      <c r="M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</row>
    <row r="24" spans="1:28" x14ac:dyDescent="0.2">
      <c r="A24" s="18">
        <v>0.84</v>
      </c>
      <c r="B24" s="18"/>
      <c r="C24" s="18">
        <f t="shared" si="2"/>
        <v>6.719131664897656</v>
      </c>
      <c r="D24" s="16"/>
      <c r="E24" s="1"/>
      <c r="F24" s="1"/>
      <c r="G24" s="1"/>
      <c r="H24" s="1"/>
      <c r="I24" s="1"/>
      <c r="J24" s="1"/>
      <c r="K24" s="1"/>
      <c r="L24" s="1"/>
      <c r="M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</row>
    <row r="25" spans="1:28" x14ac:dyDescent="0.2">
      <c r="A25" s="18">
        <v>0.96</v>
      </c>
      <c r="B25" s="18"/>
      <c r="C25" s="18">
        <f t="shared" si="2"/>
        <v>6.7061266649063329</v>
      </c>
      <c r="D25" s="16"/>
      <c r="E25" s="1"/>
      <c r="F25" s="1"/>
      <c r="G25" s="1"/>
      <c r="H25" s="1"/>
      <c r="I25" s="1"/>
      <c r="J25" s="1"/>
      <c r="K25" s="1"/>
      <c r="L25" s="1"/>
      <c r="M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</row>
    <row r="26" spans="1:28" x14ac:dyDescent="0.2">
      <c r="A26" s="18">
        <v>1.08</v>
      </c>
      <c r="B26" s="18"/>
      <c r="C26" s="18">
        <f t="shared" si="2"/>
        <v>6.6931216649150098</v>
      </c>
      <c r="D26" s="16"/>
      <c r="E26" s="1"/>
      <c r="F26" s="1"/>
      <c r="G26" s="1"/>
      <c r="H26" s="1"/>
      <c r="I26" s="1"/>
      <c r="J26" s="1"/>
      <c r="K26" s="1"/>
      <c r="L26" s="1"/>
      <c r="M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</row>
    <row r="27" spans="1:28" x14ac:dyDescent="0.2">
      <c r="A27" s="18">
        <v>1.2000000000000002</v>
      </c>
      <c r="B27" s="18"/>
      <c r="C27" s="18">
        <f t="shared" si="2"/>
        <v>6.6801166649236867</v>
      </c>
      <c r="D27" s="16"/>
      <c r="E27" s="1"/>
      <c r="F27" s="1"/>
      <c r="G27" s="1"/>
      <c r="H27" s="1"/>
      <c r="I27" s="1"/>
      <c r="J27" s="1"/>
      <c r="K27" s="1"/>
      <c r="L27" s="1"/>
      <c r="M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</row>
    <row r="28" spans="1:28" x14ac:dyDescent="0.2">
      <c r="A28" s="18">
        <v>1.3200000000000003</v>
      </c>
      <c r="B28" s="18"/>
      <c r="C28" s="18">
        <f t="shared" si="2"/>
        <v>6.6671116649323645</v>
      </c>
      <c r="D28" s="16"/>
      <c r="E28" s="1"/>
      <c r="F28" s="1"/>
      <c r="G28" s="1"/>
      <c r="H28" s="1"/>
      <c r="I28" s="1"/>
      <c r="J28" s="1"/>
      <c r="K28" s="1"/>
      <c r="L28" s="1"/>
      <c r="M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</row>
    <row r="29" spans="1:28" x14ac:dyDescent="0.2">
      <c r="A29" s="18">
        <v>1.4400000000000004</v>
      </c>
      <c r="B29" s="18"/>
      <c r="C29" s="18">
        <f t="shared" si="2"/>
        <v>6.6541066649410414</v>
      </c>
      <c r="D29" s="16"/>
      <c r="E29" s="1"/>
      <c r="F29" s="1"/>
      <c r="G29" s="1"/>
      <c r="H29" s="1"/>
      <c r="I29" s="1"/>
      <c r="J29" s="1"/>
      <c r="K29" s="1"/>
      <c r="L29" s="1"/>
      <c r="M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</row>
    <row r="30" spans="1:28" x14ac:dyDescent="0.2">
      <c r="A30" s="18">
        <v>1.5600000000000005</v>
      </c>
      <c r="B30" s="18"/>
      <c r="C30" s="18">
        <f t="shared" si="2"/>
        <v>6.6411016649497183</v>
      </c>
      <c r="D30" s="16"/>
      <c r="E30" s="1"/>
      <c r="F30" s="1"/>
      <c r="G30" s="1"/>
      <c r="H30" s="1"/>
      <c r="I30" s="1"/>
      <c r="J30" s="1"/>
      <c r="K30" s="1"/>
      <c r="L30" s="1"/>
      <c r="M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</row>
    <row r="31" spans="1:28" x14ac:dyDescent="0.2">
      <c r="A31" s="18">
        <v>1.6800000000000006</v>
      </c>
      <c r="B31" s="18"/>
      <c r="C31" s="18">
        <f t="shared" si="2"/>
        <v>6.6280966649583952</v>
      </c>
      <c r="D31" s="16"/>
      <c r="E31" s="1"/>
      <c r="F31" s="1"/>
      <c r="G31" s="1"/>
      <c r="H31" s="1"/>
      <c r="I31" s="1"/>
      <c r="J31" s="1"/>
      <c r="K31" s="1"/>
      <c r="L31" s="1"/>
      <c r="M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</row>
    <row r="32" spans="1:28" x14ac:dyDescent="0.2">
      <c r="A32" s="18">
        <v>1.8000000000000007</v>
      </c>
      <c r="B32" s="18"/>
      <c r="C32" s="18">
        <f t="shared" si="2"/>
        <v>6.615091664967073</v>
      </c>
      <c r="D32" s="16"/>
      <c r="E32" s="1"/>
      <c r="F32" s="1"/>
      <c r="G32" s="1"/>
      <c r="H32" s="1"/>
      <c r="I32" s="1"/>
      <c r="J32" s="1"/>
      <c r="K32" s="1"/>
      <c r="L32" s="1"/>
      <c r="M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</row>
    <row r="33" spans="1:28" x14ac:dyDescent="0.2">
      <c r="A33" s="18">
        <v>1.9200000000000008</v>
      </c>
      <c r="B33" s="18"/>
      <c r="C33" s="18">
        <f t="shared" si="2"/>
        <v>6.6020866649757499</v>
      </c>
      <c r="D33" s="16"/>
      <c r="E33" s="1"/>
      <c r="F33" s="1"/>
      <c r="G33" s="1"/>
      <c r="H33" s="1"/>
      <c r="I33" s="1"/>
      <c r="J33" s="1"/>
      <c r="K33" s="1"/>
      <c r="L33" s="1"/>
      <c r="M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</row>
    <row r="34" spans="1:28" x14ac:dyDescent="0.2">
      <c r="A34" s="18">
        <v>2.0400000000000009</v>
      </c>
      <c r="B34" s="18"/>
      <c r="C34" s="18">
        <f t="shared" si="2"/>
        <v>6.5890816649844268</v>
      </c>
      <c r="D34" s="16"/>
      <c r="E34" s="1"/>
      <c r="F34" s="1"/>
      <c r="G34" s="1"/>
      <c r="H34" s="1"/>
      <c r="I34" s="1"/>
      <c r="J34" s="1"/>
      <c r="K34" s="1"/>
      <c r="L34" s="1"/>
      <c r="M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</row>
    <row r="35" spans="1:28" x14ac:dyDescent="0.2">
      <c r="A35" s="18">
        <v>2.160000000000001</v>
      </c>
      <c r="B35" s="18"/>
      <c r="C35" s="18">
        <f t="shared" si="2"/>
        <v>6.5760766649931037</v>
      </c>
      <c r="D35" s="16"/>
      <c r="E35" s="1"/>
      <c r="F35" s="1"/>
      <c r="G35" s="1"/>
      <c r="H35" s="1"/>
      <c r="I35" s="1"/>
      <c r="J35" s="1"/>
      <c r="K35" s="1"/>
      <c r="L35" s="1"/>
      <c r="M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</row>
    <row r="36" spans="1:28" x14ac:dyDescent="0.2">
      <c r="A36" s="18">
        <v>2.2800000000000011</v>
      </c>
      <c r="B36" s="18"/>
      <c r="C36" s="18">
        <f t="shared" si="2"/>
        <v>6.5630716650017806</v>
      </c>
      <c r="D36" s="16"/>
      <c r="E36" s="1"/>
      <c r="F36" s="1"/>
      <c r="G36" s="1"/>
      <c r="H36" s="1"/>
      <c r="I36" s="1"/>
      <c r="J36" s="1"/>
      <c r="K36" s="1"/>
      <c r="L36" s="1"/>
      <c r="M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</row>
    <row r="37" spans="1:28" x14ac:dyDescent="0.2">
      <c r="A37" s="18">
        <v>2.4000000000000012</v>
      </c>
      <c r="B37" s="18"/>
      <c r="C37" s="18">
        <f t="shared" si="2"/>
        <v>6.5500666650104584</v>
      </c>
      <c r="D37" s="16"/>
      <c r="E37" s="1"/>
      <c r="F37" s="1"/>
      <c r="G37" s="1"/>
      <c r="H37" s="1"/>
      <c r="I37" s="1"/>
      <c r="J37" s="1"/>
      <c r="K37" s="1"/>
      <c r="L37" s="1"/>
      <c r="M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</row>
    <row r="38" spans="1:28" x14ac:dyDescent="0.2">
      <c r="A38" s="18">
        <v>2.5200000000000014</v>
      </c>
      <c r="B38" s="18"/>
      <c r="C38" s="18">
        <f t="shared" si="2"/>
        <v>6.5370616650191353</v>
      </c>
      <c r="D38" s="16"/>
      <c r="E38" s="1"/>
      <c r="F38" s="1"/>
      <c r="G38" s="1"/>
      <c r="H38" s="1"/>
      <c r="I38" s="1"/>
      <c r="J38" s="1"/>
      <c r="K38" s="1"/>
      <c r="L38" s="1"/>
      <c r="M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</row>
    <row r="39" spans="1:28" x14ac:dyDescent="0.2">
      <c r="A39" s="18">
        <v>2.6400000000000015</v>
      </c>
      <c r="B39" s="18"/>
      <c r="C39" s="18">
        <f t="shared" si="2"/>
        <v>6.5240566650278122</v>
      </c>
      <c r="D39" s="16"/>
      <c r="E39" s="1"/>
      <c r="F39" s="1"/>
      <c r="G39" s="1"/>
      <c r="H39" s="1"/>
      <c r="I39" s="1"/>
      <c r="J39" s="1"/>
      <c r="K39" s="1"/>
      <c r="L39" s="1"/>
      <c r="M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</row>
    <row r="40" spans="1:28" x14ac:dyDescent="0.2">
      <c r="A40" s="18">
        <v>2.7600000000000016</v>
      </c>
      <c r="B40" s="18"/>
      <c r="C40" s="18">
        <f t="shared" si="2"/>
        <v>6.5110516650364891</v>
      </c>
      <c r="D40" s="16"/>
      <c r="E40" s="1"/>
      <c r="F40" s="1"/>
      <c r="G40" s="1"/>
      <c r="H40" s="1"/>
      <c r="I40" s="1"/>
      <c r="J40" s="1"/>
      <c r="K40" s="1"/>
      <c r="L40" s="1"/>
      <c r="M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</row>
    <row r="41" spans="1:28" x14ac:dyDescent="0.2">
      <c r="A41" s="18">
        <v>2.8800000000000017</v>
      </c>
      <c r="B41" s="18"/>
      <c r="C41" s="18">
        <f t="shared" si="2"/>
        <v>6.4980466650451669</v>
      </c>
      <c r="D41" s="16"/>
      <c r="E41" s="1"/>
      <c r="F41" s="1"/>
      <c r="G41" s="1"/>
      <c r="H41" s="1"/>
      <c r="I41" s="1"/>
      <c r="J41" s="1"/>
      <c r="K41" s="1"/>
      <c r="L41" s="1"/>
      <c r="M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</row>
    <row r="42" spans="1:28" x14ac:dyDescent="0.2">
      <c r="A42" s="18">
        <v>3.0000000000000018</v>
      </c>
      <c r="B42" s="18"/>
      <c r="C42" s="18">
        <f t="shared" si="2"/>
        <v>6.4850416650538438</v>
      </c>
      <c r="D42" s="16"/>
      <c r="E42" s="1"/>
      <c r="F42" s="1"/>
      <c r="G42" s="1"/>
      <c r="H42" s="1"/>
      <c r="I42" s="1"/>
      <c r="J42" s="1"/>
      <c r="K42" s="1"/>
      <c r="L42" s="1"/>
      <c r="M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</row>
    <row r="43" spans="1:28" x14ac:dyDescent="0.2">
      <c r="A43" s="18">
        <v>3.1200000000000019</v>
      </c>
      <c r="B43" s="18"/>
      <c r="C43" s="18">
        <f t="shared" si="2"/>
        <v>6.4720366650625207</v>
      </c>
      <c r="D43" s="16"/>
      <c r="E43" s="1"/>
      <c r="F43" s="1"/>
      <c r="G43" s="1"/>
      <c r="H43" s="1"/>
      <c r="I43" s="1"/>
      <c r="J43" s="1"/>
      <c r="K43" s="1"/>
      <c r="L43" s="1"/>
      <c r="M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</row>
    <row r="44" spans="1:28" x14ac:dyDescent="0.2">
      <c r="A44" s="18">
        <v>3.240000000000002</v>
      </c>
      <c r="B44" s="18"/>
      <c r="C44" s="18">
        <f t="shared" si="2"/>
        <v>6.4590316650711976</v>
      </c>
      <c r="D44" s="16"/>
      <c r="E44" s="1"/>
      <c r="F44" s="1"/>
      <c r="G44" s="1"/>
      <c r="H44" s="1"/>
      <c r="I44" s="1"/>
      <c r="J44" s="1"/>
      <c r="K44" s="1"/>
      <c r="L44" s="1"/>
      <c r="M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</row>
    <row r="45" spans="1:28" x14ac:dyDescent="0.2">
      <c r="A45" s="18">
        <v>3.3600000000000021</v>
      </c>
      <c r="B45" s="18"/>
      <c r="C45" s="18">
        <f t="shared" si="2"/>
        <v>6.4460266650798754</v>
      </c>
      <c r="D45" s="16"/>
      <c r="E45" s="1"/>
      <c r="F45" s="1"/>
      <c r="G45" s="1"/>
      <c r="H45" s="1"/>
      <c r="I45" s="1"/>
      <c r="J45" s="1"/>
      <c r="K45" s="1"/>
      <c r="L45" s="1"/>
      <c r="M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</row>
    <row r="46" spans="1:28" x14ac:dyDescent="0.2">
      <c r="A46" s="18">
        <v>3.4800000000000022</v>
      </c>
      <c r="B46" s="18"/>
      <c r="C46" s="18">
        <f t="shared" si="2"/>
        <v>6.4330216650885523</v>
      </c>
      <c r="D46" s="16"/>
      <c r="E46" s="1"/>
      <c r="F46" s="1"/>
      <c r="G46" s="1"/>
      <c r="H46" s="1"/>
      <c r="I46" s="1"/>
      <c r="J46" s="1"/>
      <c r="K46" s="1"/>
      <c r="L46" s="1"/>
      <c r="M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</row>
    <row r="47" spans="1:28" x14ac:dyDescent="0.2">
      <c r="A47" s="18">
        <v>3.6000000000000023</v>
      </c>
      <c r="B47" s="18"/>
      <c r="C47" s="18">
        <f t="shared" si="2"/>
        <v>6.4200166650972292</v>
      </c>
      <c r="D47" s="16"/>
      <c r="E47" s="1"/>
      <c r="F47" s="1"/>
      <c r="G47" s="1"/>
      <c r="H47" s="1"/>
      <c r="I47" s="1"/>
      <c r="J47" s="1"/>
      <c r="K47" s="1"/>
      <c r="L47" s="1"/>
      <c r="M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</row>
    <row r="48" spans="1:28" x14ac:dyDescent="0.2">
      <c r="A48" s="18">
        <v>3.7200000000000024</v>
      </c>
      <c r="B48" s="18"/>
      <c r="C48" s="18">
        <f t="shared" si="2"/>
        <v>6.4070116651059061</v>
      </c>
      <c r="D48" s="16"/>
      <c r="E48" s="1"/>
      <c r="F48" s="1"/>
      <c r="G48" s="1"/>
      <c r="H48" s="1"/>
      <c r="I48" s="1"/>
      <c r="J48" s="1"/>
      <c r="K48" s="1"/>
      <c r="L48" s="1"/>
      <c r="M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</row>
    <row r="49" spans="1:28" x14ac:dyDescent="0.2">
      <c r="A49" s="18">
        <v>3.8400000000000025</v>
      </c>
      <c r="B49" s="18"/>
      <c r="C49" s="18">
        <f t="shared" si="2"/>
        <v>6.394006665114583</v>
      </c>
      <c r="D49" s="16"/>
      <c r="E49" s="1"/>
      <c r="F49" s="1"/>
      <c r="G49" s="1"/>
      <c r="H49" s="1"/>
      <c r="I49" s="1"/>
      <c r="J49" s="1"/>
      <c r="K49" s="1"/>
      <c r="L49" s="1"/>
      <c r="M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</row>
    <row r="50" spans="1:28" x14ac:dyDescent="0.2">
      <c r="A50" s="18">
        <v>3.9600000000000026</v>
      </c>
      <c r="B50" s="18"/>
      <c r="C50" s="18">
        <f t="shared" si="2"/>
        <v>6.3810016651232608</v>
      </c>
      <c r="D50" s="16"/>
      <c r="E50" s="1"/>
      <c r="F50" s="1"/>
      <c r="G50" s="1"/>
      <c r="H50" s="1"/>
      <c r="I50" s="1"/>
      <c r="J50" s="1"/>
      <c r="K50" s="1"/>
      <c r="L50" s="1"/>
      <c r="M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</row>
    <row r="51" spans="1:28" x14ac:dyDescent="0.2">
      <c r="A51" s="18">
        <v>4.0800000000000027</v>
      </c>
      <c r="B51" s="18"/>
      <c r="C51" s="18">
        <f t="shared" si="2"/>
        <v>6.3679966651319377</v>
      </c>
      <c r="D51" s="16"/>
      <c r="E51" s="1"/>
      <c r="F51" s="1"/>
      <c r="G51" s="1"/>
      <c r="H51" s="1"/>
      <c r="I51" s="1"/>
      <c r="J51" s="1"/>
      <c r="K51" s="1"/>
      <c r="L51" s="1"/>
      <c r="M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</row>
    <row r="52" spans="1:28" x14ac:dyDescent="0.2">
      <c r="A52" s="18">
        <v>4.2000000000000028</v>
      </c>
      <c r="B52" s="18"/>
      <c r="C52" s="18">
        <f t="shared" si="2"/>
        <v>6.3549916651406146</v>
      </c>
      <c r="D52" s="16"/>
      <c r="E52" s="1"/>
      <c r="F52" s="1"/>
      <c r="G52" s="1"/>
      <c r="H52" s="1"/>
      <c r="I52" s="1"/>
      <c r="J52" s="1"/>
      <c r="K52" s="1"/>
      <c r="L52" s="1"/>
      <c r="M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</row>
    <row r="53" spans="1:28" x14ac:dyDescent="0.2">
      <c r="A53" s="18">
        <v>4.3200000000000029</v>
      </c>
      <c r="B53" s="18"/>
      <c r="C53" s="18">
        <f t="shared" si="2"/>
        <v>6.3419866651492915</v>
      </c>
      <c r="D53" s="16"/>
      <c r="E53" s="1"/>
      <c r="F53" s="1"/>
      <c r="G53" s="1"/>
      <c r="H53" s="1"/>
      <c r="I53" s="1"/>
      <c r="J53" s="1"/>
      <c r="K53" s="1"/>
      <c r="L53" s="1"/>
      <c r="M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</row>
    <row r="54" spans="1:28" x14ac:dyDescent="0.2">
      <c r="A54" s="18">
        <v>4.4400000000000031</v>
      </c>
      <c r="B54" s="18"/>
      <c r="C54" s="18">
        <f t="shared" si="2"/>
        <v>6.3289816651579693</v>
      </c>
      <c r="D54" s="16"/>
      <c r="E54" s="1"/>
      <c r="F54" s="1"/>
      <c r="G54" s="1"/>
      <c r="H54" s="1"/>
      <c r="I54" s="1"/>
      <c r="J54" s="1"/>
      <c r="K54" s="1"/>
      <c r="L54" s="1"/>
      <c r="M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</row>
    <row r="55" spans="1:28" x14ac:dyDescent="0.2">
      <c r="A55" s="18">
        <v>4.5600000000000032</v>
      </c>
      <c r="B55" s="18"/>
      <c r="C55" s="18">
        <f t="shared" si="2"/>
        <v>6.3159766651666462</v>
      </c>
      <c r="D55" s="16"/>
      <c r="E55" s="1"/>
      <c r="F55" s="1"/>
      <c r="G55" s="1"/>
      <c r="H55" s="1"/>
      <c r="I55" s="1"/>
      <c r="J55" s="1"/>
      <c r="K55" s="1"/>
      <c r="L55" s="1"/>
      <c r="M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</row>
    <row r="56" spans="1:28" x14ac:dyDescent="0.2">
      <c r="A56" s="18">
        <v>4.6800000000000033</v>
      </c>
      <c r="B56" s="18"/>
      <c r="C56" s="18">
        <f t="shared" si="2"/>
        <v>6.3029716651753231</v>
      </c>
      <c r="D56" s="16"/>
      <c r="E56" s="1"/>
      <c r="F56" s="1"/>
      <c r="G56" s="1"/>
      <c r="H56" s="1"/>
      <c r="I56" s="1"/>
      <c r="J56" s="1"/>
      <c r="K56" s="1"/>
      <c r="L56" s="1"/>
      <c r="M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</row>
    <row r="57" spans="1:28" x14ac:dyDescent="0.2">
      <c r="A57" s="18">
        <v>4.8000000000000034</v>
      </c>
      <c r="B57" s="18"/>
      <c r="C57" s="18">
        <f t="shared" si="2"/>
        <v>6.289966665184</v>
      </c>
      <c r="D57" s="16"/>
      <c r="E57" s="1"/>
      <c r="F57" s="1"/>
      <c r="G57" s="1"/>
      <c r="H57" s="1"/>
      <c r="I57" s="1"/>
      <c r="J57" s="1"/>
      <c r="K57" s="1"/>
      <c r="L57" s="1"/>
      <c r="M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</row>
    <row r="58" spans="1:28" x14ac:dyDescent="0.2">
      <c r="A58" s="18">
        <v>4.9200000000000035</v>
      </c>
      <c r="B58" s="18"/>
      <c r="C58" s="18">
        <f t="shared" si="2"/>
        <v>6.2769616651926778</v>
      </c>
      <c r="D58" s="16"/>
      <c r="E58" s="1"/>
      <c r="F58" s="1"/>
      <c r="G58" s="1"/>
      <c r="H58" s="1"/>
      <c r="I58" s="1"/>
      <c r="J58" s="1"/>
      <c r="K58" s="1"/>
      <c r="L58" s="1"/>
      <c r="M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</row>
    <row r="59" spans="1:28" x14ac:dyDescent="0.2">
      <c r="A59" s="18">
        <v>5.0400000000000036</v>
      </c>
      <c r="B59" s="18"/>
      <c r="C59" s="18">
        <f t="shared" si="2"/>
        <v>6.2639566652013547</v>
      </c>
      <c r="D59" s="16"/>
      <c r="E59" s="1"/>
      <c r="F59" s="1"/>
      <c r="G59" s="1"/>
      <c r="H59" s="1"/>
      <c r="I59" s="1"/>
      <c r="J59" s="1"/>
      <c r="K59" s="1"/>
      <c r="L59" s="1"/>
      <c r="M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</row>
    <row r="60" spans="1:28" x14ac:dyDescent="0.2">
      <c r="A60" s="18">
        <v>5.1600000000000037</v>
      </c>
      <c r="B60" s="18"/>
      <c r="C60" s="18">
        <f t="shared" si="2"/>
        <v>6.2509516652100316</v>
      </c>
      <c r="D60" s="16"/>
      <c r="E60" s="1"/>
      <c r="F60" s="1"/>
      <c r="G60" s="1"/>
      <c r="H60" s="1"/>
      <c r="I60" s="1"/>
      <c r="J60" s="1"/>
      <c r="K60" s="1"/>
      <c r="L60" s="1"/>
      <c r="M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</row>
    <row r="61" spans="1:28" x14ac:dyDescent="0.2">
      <c r="A61" s="18">
        <v>5.2800000000000038</v>
      </c>
      <c r="B61" s="18"/>
      <c r="C61" s="18">
        <f t="shared" si="2"/>
        <v>6.2379466652187086</v>
      </c>
      <c r="D61" s="16"/>
      <c r="E61" s="1"/>
      <c r="F61" s="1"/>
      <c r="G61" s="1"/>
      <c r="H61" s="1"/>
      <c r="I61" s="1"/>
      <c r="J61" s="1"/>
      <c r="K61" s="1"/>
      <c r="L61" s="1"/>
      <c r="M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</row>
    <row r="62" spans="1:28" x14ac:dyDescent="0.2">
      <c r="A62" s="18">
        <v>5.4000000000000039</v>
      </c>
      <c r="B62" s="18"/>
      <c r="C62" s="18">
        <f t="shared" si="2"/>
        <v>6.2249416652273855</v>
      </c>
      <c r="D62" s="16"/>
      <c r="E62" s="1"/>
      <c r="F62" s="1"/>
      <c r="G62" s="1"/>
      <c r="H62" s="1"/>
      <c r="I62" s="1"/>
      <c r="J62" s="1"/>
      <c r="K62" s="1"/>
      <c r="L62" s="1"/>
      <c r="M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</row>
    <row r="63" spans="1:28" x14ac:dyDescent="0.2">
      <c r="A63" s="18">
        <v>5.520000000000004</v>
      </c>
      <c r="B63" s="18"/>
      <c r="C63" s="18">
        <f t="shared" si="2"/>
        <v>6.2119366652360632</v>
      </c>
      <c r="D63" s="16"/>
      <c r="E63" s="1"/>
      <c r="F63" s="1"/>
      <c r="G63" s="1"/>
      <c r="H63" s="1"/>
      <c r="I63" s="1"/>
      <c r="J63" s="1"/>
      <c r="K63" s="1"/>
      <c r="L63" s="1"/>
      <c r="M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</row>
    <row r="64" spans="1:28" x14ac:dyDescent="0.2">
      <c r="A64" s="18">
        <v>5.6400000000000041</v>
      </c>
      <c r="B64" s="18"/>
      <c r="C64" s="18">
        <f t="shared" si="2"/>
        <v>6.1989316652447402</v>
      </c>
      <c r="D64" s="16"/>
      <c r="E64" s="1"/>
      <c r="F64" s="1"/>
      <c r="G64" s="1"/>
      <c r="H64" s="1"/>
      <c r="I64" s="1"/>
      <c r="J64" s="1"/>
      <c r="K64" s="1"/>
      <c r="L64" s="1"/>
      <c r="M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</row>
    <row r="65" spans="1:28" x14ac:dyDescent="0.2">
      <c r="A65" s="18">
        <v>5.7600000000000042</v>
      </c>
      <c r="B65" s="18"/>
      <c r="C65" s="18">
        <f t="shared" si="2"/>
        <v>6.1859266652534171</v>
      </c>
      <c r="D65" s="16"/>
      <c r="E65" s="1"/>
      <c r="F65" s="1"/>
      <c r="G65" s="1"/>
      <c r="H65" s="1"/>
      <c r="I65" s="1"/>
      <c r="J65" s="1"/>
      <c r="K65" s="1"/>
      <c r="L65" s="1"/>
      <c r="M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</row>
    <row r="66" spans="1:28" x14ac:dyDescent="0.2">
      <c r="A66" s="18">
        <v>5.8800000000000043</v>
      </c>
      <c r="B66" s="18"/>
      <c r="C66" s="18">
        <f t="shared" si="2"/>
        <v>6.172921665262094</v>
      </c>
      <c r="D66" s="16"/>
      <c r="E66" s="1"/>
      <c r="F66" s="1"/>
      <c r="G66" s="1"/>
      <c r="H66" s="1"/>
      <c r="I66" s="1"/>
      <c r="J66" s="1"/>
      <c r="K66" s="1"/>
      <c r="L66" s="1"/>
      <c r="M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</row>
    <row r="67" spans="1:28" x14ac:dyDescent="0.2">
      <c r="A67" s="18">
        <v>6.0000000000000044</v>
      </c>
      <c r="B67" s="18"/>
      <c r="C67" s="18">
        <f t="shared" si="2"/>
        <v>6.1599166652707709</v>
      </c>
      <c r="D67" s="16"/>
      <c r="E67" s="1"/>
      <c r="F67" s="1"/>
      <c r="G67" s="1"/>
      <c r="H67" s="1"/>
      <c r="I67" s="1"/>
      <c r="J67" s="1"/>
      <c r="K67" s="1"/>
      <c r="L67" s="1"/>
      <c r="M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</row>
    <row r="68" spans="1:28" x14ac:dyDescent="0.2">
      <c r="A68" s="18">
        <v>6.1200000000000045</v>
      </c>
      <c r="B68" s="18"/>
      <c r="C68" s="18">
        <f t="shared" si="2"/>
        <v>6.1469116652794487</v>
      </c>
      <c r="D68" s="16"/>
      <c r="E68" s="1"/>
      <c r="F68" s="1"/>
      <c r="G68" s="1"/>
      <c r="H68" s="1"/>
      <c r="I68" s="1"/>
      <c r="J68" s="1"/>
      <c r="K68" s="1"/>
      <c r="L68" s="1"/>
      <c r="M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</row>
    <row r="69" spans="1:28" x14ac:dyDescent="0.2">
      <c r="A69" s="18">
        <v>6.2400000000000047</v>
      </c>
      <c r="B69" s="18"/>
      <c r="C69" s="18">
        <f t="shared" si="2"/>
        <v>6.1339066652881256</v>
      </c>
      <c r="D69" s="16"/>
      <c r="E69" s="1"/>
      <c r="F69" s="1"/>
      <c r="G69" s="1"/>
      <c r="H69" s="1"/>
      <c r="I69" s="1"/>
      <c r="J69" s="1"/>
      <c r="K69" s="1"/>
      <c r="L69" s="1"/>
      <c r="M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</row>
    <row r="70" spans="1:28" x14ac:dyDescent="0.2">
      <c r="A70" s="18">
        <v>6.3600000000000048</v>
      </c>
      <c r="B70" s="18"/>
      <c r="C70" s="18">
        <f t="shared" si="2"/>
        <v>6.1209016652968025</v>
      </c>
      <c r="D70" s="16"/>
      <c r="E70" s="1"/>
      <c r="F70" s="1"/>
      <c r="G70" s="1"/>
      <c r="H70" s="1"/>
      <c r="I70" s="1"/>
      <c r="J70" s="1"/>
      <c r="K70" s="1"/>
      <c r="L70" s="1"/>
      <c r="M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</row>
    <row r="71" spans="1:28" x14ac:dyDescent="0.2">
      <c r="A71" s="18">
        <v>6.4800000000000049</v>
      </c>
      <c r="B71" s="18"/>
      <c r="C71" s="18">
        <f t="shared" si="2"/>
        <v>6.1078966653054803</v>
      </c>
      <c r="D71" s="16"/>
      <c r="E71" s="1"/>
      <c r="F71" s="1"/>
      <c r="G71" s="1"/>
      <c r="H71" s="1"/>
      <c r="I71" s="1"/>
      <c r="J71" s="1"/>
      <c r="K71" s="1"/>
      <c r="L71" s="1"/>
      <c r="M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</row>
    <row r="72" spans="1:28" x14ac:dyDescent="0.2">
      <c r="A72" s="18">
        <v>6.600000000000005</v>
      </c>
      <c r="B72" s="18"/>
      <c r="C72" s="18">
        <f t="shared" si="2"/>
        <v>6.0948916653141572</v>
      </c>
      <c r="D72" s="16"/>
      <c r="E72" s="1"/>
      <c r="F72" s="1"/>
      <c r="G72" s="1"/>
      <c r="H72" s="1"/>
      <c r="I72" s="1"/>
      <c r="J72" s="1"/>
      <c r="K72" s="1"/>
      <c r="L72" s="1"/>
      <c r="M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</row>
    <row r="73" spans="1:28" x14ac:dyDescent="0.2">
      <c r="A73" s="18">
        <v>6.7200000000000051</v>
      </c>
      <c r="B73" s="18"/>
      <c r="C73" s="18">
        <f t="shared" si="2"/>
        <v>6.0818866653228341</v>
      </c>
      <c r="D73" s="16"/>
      <c r="E73" s="1"/>
      <c r="F73" s="1"/>
      <c r="G73" s="1"/>
      <c r="H73" s="1"/>
      <c r="I73" s="1"/>
      <c r="J73" s="1"/>
      <c r="K73" s="1"/>
      <c r="L73" s="1"/>
      <c r="M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</row>
    <row r="74" spans="1:28" x14ac:dyDescent="0.2">
      <c r="A74" s="18">
        <v>6.8400000000000052</v>
      </c>
      <c r="B74" s="18"/>
      <c r="C74" s="18">
        <f t="shared" si="2"/>
        <v>6.068881665331511</v>
      </c>
      <c r="D74" s="16"/>
      <c r="E74" s="1"/>
      <c r="F74" s="1"/>
      <c r="G74" s="1"/>
      <c r="H74" s="1"/>
      <c r="I74" s="1"/>
      <c r="J74" s="1"/>
      <c r="K74" s="1"/>
      <c r="L74" s="1"/>
      <c r="M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</row>
    <row r="75" spans="1:28" x14ac:dyDescent="0.2">
      <c r="A75" s="18">
        <v>6.9600000000000053</v>
      </c>
      <c r="B75" s="18"/>
      <c r="C75" s="18">
        <f t="shared" si="2"/>
        <v>6.0558766653401879</v>
      </c>
      <c r="D75" s="16"/>
      <c r="E75" s="1"/>
      <c r="F75" s="1"/>
      <c r="G75" s="1"/>
      <c r="H75" s="1"/>
      <c r="I75" s="1"/>
      <c r="J75" s="1"/>
      <c r="K75" s="1"/>
      <c r="L75" s="1"/>
      <c r="M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</row>
    <row r="76" spans="1:28" x14ac:dyDescent="0.2">
      <c r="A76" s="18">
        <v>7.0800000000000054</v>
      </c>
      <c r="B76" s="18"/>
      <c r="C76" s="18">
        <f t="shared" si="2"/>
        <v>6.0428716653488657</v>
      </c>
      <c r="D76" s="16"/>
      <c r="E76" s="1"/>
      <c r="F76" s="1"/>
      <c r="G76" s="1"/>
      <c r="H76" s="1"/>
      <c r="I76" s="1"/>
      <c r="J76" s="1"/>
      <c r="K76" s="1"/>
      <c r="L76" s="1"/>
      <c r="M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</row>
    <row r="77" spans="1:28" x14ac:dyDescent="0.2">
      <c r="A77" s="18">
        <v>7.2000000000000055</v>
      </c>
      <c r="B77" s="18"/>
      <c r="C77" s="18">
        <f t="shared" si="2"/>
        <v>6.0298666653575426</v>
      </c>
      <c r="D77" s="16"/>
      <c r="E77" s="1"/>
      <c r="F77" s="1"/>
      <c r="G77" s="1"/>
      <c r="H77" s="1"/>
      <c r="I77" s="1"/>
      <c r="J77" s="1"/>
      <c r="K77" s="1"/>
      <c r="L77" s="1"/>
      <c r="M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</row>
    <row r="78" spans="1:28" x14ac:dyDescent="0.2">
      <c r="A78" s="18">
        <v>7.3200000000000056</v>
      </c>
      <c r="B78" s="18"/>
      <c r="C78" s="18">
        <f t="shared" si="2"/>
        <v>6.0168616653662195</v>
      </c>
      <c r="D78" s="16"/>
      <c r="E78" s="1"/>
      <c r="F78" s="1"/>
      <c r="G78" s="1"/>
      <c r="H78" s="1"/>
      <c r="I78" s="1"/>
      <c r="J78" s="1"/>
      <c r="K78" s="1"/>
      <c r="L78" s="1"/>
      <c r="M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</row>
    <row r="79" spans="1:28" x14ac:dyDescent="0.2">
      <c r="A79" s="18">
        <v>7.4400000000000057</v>
      </c>
      <c r="B79" s="18"/>
      <c r="C79" s="18">
        <f t="shared" si="2"/>
        <v>6.0038566653748964</v>
      </c>
      <c r="D79" s="16"/>
      <c r="E79" s="1"/>
      <c r="F79" s="1"/>
      <c r="G79" s="1"/>
      <c r="H79" s="1"/>
      <c r="I79" s="1"/>
      <c r="J79" s="1"/>
      <c r="K79" s="1"/>
      <c r="L79" s="1"/>
      <c r="M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</row>
    <row r="80" spans="1:28" x14ac:dyDescent="0.2">
      <c r="A80" s="18">
        <v>7.5600000000000058</v>
      </c>
      <c r="B80" s="18"/>
      <c r="C80" s="18">
        <f t="shared" si="2"/>
        <v>5.9908516653835733</v>
      </c>
      <c r="D80" s="16"/>
      <c r="E80" s="1"/>
      <c r="F80" s="1"/>
      <c r="G80" s="1"/>
      <c r="H80" s="1"/>
      <c r="I80" s="1"/>
      <c r="J80" s="1"/>
      <c r="K80" s="1"/>
      <c r="L80" s="1"/>
      <c r="M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</row>
    <row r="81" spans="1:28" x14ac:dyDescent="0.2">
      <c r="A81" s="18">
        <v>7.6800000000000059</v>
      </c>
      <c r="B81" s="18"/>
      <c r="C81" s="18">
        <f t="shared" si="2"/>
        <v>5.9778466653922511</v>
      </c>
      <c r="D81" s="16"/>
      <c r="E81" s="1"/>
      <c r="F81" s="1"/>
      <c r="G81" s="1"/>
      <c r="H81" s="1"/>
      <c r="I81" s="1"/>
      <c r="J81" s="1"/>
      <c r="K81" s="1"/>
      <c r="L81" s="1"/>
      <c r="M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</row>
    <row r="82" spans="1:28" x14ac:dyDescent="0.2">
      <c r="A82" s="18">
        <v>7.800000000000006</v>
      </c>
      <c r="B82" s="18"/>
      <c r="C82" s="18">
        <f t="shared" ref="C82:C117" si="3" xml:space="preserve"> -1*$G$2*A82/LN(10)+ $G$3</f>
        <v>5.964841665400928</v>
      </c>
      <c r="D82" s="16"/>
      <c r="E82" s="1"/>
      <c r="F82" s="1"/>
      <c r="G82" s="1"/>
      <c r="H82" s="1"/>
      <c r="I82" s="1"/>
      <c r="J82" s="1"/>
      <c r="K82" s="1"/>
      <c r="L82" s="1"/>
      <c r="M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</row>
    <row r="83" spans="1:28" x14ac:dyDescent="0.2">
      <c r="A83" s="18">
        <v>7.9200000000000061</v>
      </c>
      <c r="B83" s="18"/>
      <c r="C83" s="18">
        <f t="shared" si="3"/>
        <v>5.9518366654096049</v>
      </c>
      <c r="D83" s="16"/>
      <c r="E83" s="1"/>
      <c r="F83" s="1"/>
      <c r="G83" s="1"/>
      <c r="H83" s="1"/>
      <c r="I83" s="1"/>
      <c r="J83" s="1"/>
      <c r="K83" s="1"/>
      <c r="L83" s="1"/>
      <c r="M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</row>
    <row r="84" spans="1:28" x14ac:dyDescent="0.2">
      <c r="A84" s="18">
        <v>8.0400000000000063</v>
      </c>
      <c r="B84" s="18"/>
      <c r="C84" s="18">
        <f t="shared" si="3"/>
        <v>5.9388316654182818</v>
      </c>
      <c r="D84" s="16"/>
      <c r="E84" s="1"/>
      <c r="F84" s="1"/>
      <c r="G84" s="1"/>
      <c r="H84" s="1"/>
      <c r="I84" s="1"/>
      <c r="J84" s="1"/>
      <c r="K84" s="1"/>
      <c r="L84" s="1"/>
      <c r="M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</row>
    <row r="85" spans="1:28" x14ac:dyDescent="0.2">
      <c r="A85" s="18">
        <v>8.1600000000000055</v>
      </c>
      <c r="B85" s="18"/>
      <c r="C85" s="18">
        <f t="shared" si="3"/>
        <v>5.9258266654269596</v>
      </c>
      <c r="D85" s="16"/>
      <c r="E85" s="1"/>
      <c r="F85" s="1"/>
      <c r="G85" s="1"/>
      <c r="H85" s="1"/>
      <c r="I85" s="1"/>
      <c r="J85" s="1"/>
      <c r="K85" s="1"/>
      <c r="L85" s="1"/>
      <c r="M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</row>
    <row r="86" spans="1:28" x14ac:dyDescent="0.2">
      <c r="A86" s="18">
        <v>8.2800000000000047</v>
      </c>
      <c r="B86" s="18"/>
      <c r="C86" s="18">
        <f t="shared" si="3"/>
        <v>5.9128216654356365</v>
      </c>
      <c r="D86" s="16"/>
      <c r="E86" s="1"/>
      <c r="F86" s="1"/>
      <c r="G86" s="1"/>
      <c r="H86" s="1"/>
      <c r="I86" s="1"/>
      <c r="J86" s="1"/>
      <c r="K86" s="1"/>
      <c r="L86" s="1"/>
      <c r="M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</row>
    <row r="87" spans="1:28" x14ac:dyDescent="0.2">
      <c r="A87" s="18">
        <v>8.4000000000000039</v>
      </c>
      <c r="B87" s="18"/>
      <c r="C87" s="18">
        <f t="shared" si="3"/>
        <v>5.8998166654443143</v>
      </c>
      <c r="D87" s="16"/>
      <c r="E87" s="1"/>
      <c r="F87" s="1"/>
      <c r="G87" s="1"/>
      <c r="H87" s="1"/>
      <c r="I87" s="1"/>
      <c r="J87" s="1"/>
      <c r="K87" s="1"/>
      <c r="L87" s="1"/>
      <c r="M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</row>
    <row r="88" spans="1:28" x14ac:dyDescent="0.2">
      <c r="A88" s="18">
        <v>8.5200000000000031</v>
      </c>
      <c r="B88" s="18"/>
      <c r="C88" s="18">
        <f t="shared" si="3"/>
        <v>5.8868116654529912</v>
      </c>
      <c r="D88" s="16"/>
      <c r="E88" s="1"/>
      <c r="F88" s="1"/>
      <c r="G88" s="1"/>
      <c r="H88" s="1"/>
      <c r="I88" s="1"/>
      <c r="J88" s="1"/>
      <c r="K88" s="1"/>
      <c r="L88" s="1"/>
      <c r="M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</row>
    <row r="89" spans="1:28" x14ac:dyDescent="0.2">
      <c r="A89" s="18">
        <v>8.6400000000000023</v>
      </c>
      <c r="B89" s="18"/>
      <c r="C89" s="18">
        <f t="shared" si="3"/>
        <v>5.8738066654616681</v>
      </c>
      <c r="D89" s="16"/>
      <c r="E89" s="1"/>
      <c r="F89" s="1"/>
      <c r="G89" s="1"/>
      <c r="H89" s="1"/>
      <c r="I89" s="1"/>
      <c r="J89" s="1"/>
      <c r="K89" s="1"/>
      <c r="L89" s="1"/>
      <c r="M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</row>
    <row r="90" spans="1:28" x14ac:dyDescent="0.2">
      <c r="A90" s="18">
        <v>8.7600000000000016</v>
      </c>
      <c r="B90" s="18"/>
      <c r="C90" s="18">
        <f t="shared" si="3"/>
        <v>5.8608016654703459</v>
      </c>
      <c r="D90" s="16"/>
      <c r="E90" s="1"/>
      <c r="F90" s="1"/>
      <c r="G90" s="1"/>
      <c r="H90" s="1"/>
      <c r="I90" s="1"/>
      <c r="J90" s="1"/>
      <c r="K90" s="1"/>
      <c r="L90" s="1"/>
      <c r="M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</row>
    <row r="91" spans="1:28" x14ac:dyDescent="0.2">
      <c r="A91" s="18">
        <v>8.8800000000000008</v>
      </c>
      <c r="B91" s="18"/>
      <c r="C91" s="18">
        <f t="shared" si="3"/>
        <v>5.8477966654790228</v>
      </c>
      <c r="D91" s="16"/>
      <c r="E91" s="1"/>
      <c r="F91" s="1"/>
      <c r="G91" s="1"/>
      <c r="H91" s="1"/>
      <c r="I91" s="1"/>
      <c r="J91" s="1"/>
      <c r="K91" s="1"/>
      <c r="L91" s="1"/>
      <c r="M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</row>
    <row r="92" spans="1:28" x14ac:dyDescent="0.2">
      <c r="A92" s="18">
        <v>9</v>
      </c>
      <c r="B92" s="18"/>
      <c r="C92" s="18">
        <f t="shared" si="3"/>
        <v>5.8347916654876997</v>
      </c>
      <c r="D92" s="16"/>
      <c r="E92" s="1"/>
      <c r="F92" s="1"/>
      <c r="G92" s="1"/>
      <c r="H92" s="1"/>
      <c r="I92" s="1"/>
      <c r="J92" s="1"/>
      <c r="K92" s="1"/>
      <c r="L92" s="1"/>
      <c r="M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</row>
    <row r="93" spans="1:28" x14ac:dyDescent="0.2">
      <c r="A93" s="18">
        <v>9.1199999999999992</v>
      </c>
      <c r="B93" s="18"/>
      <c r="C93" s="18">
        <f t="shared" si="3"/>
        <v>5.8217866654963766</v>
      </c>
      <c r="D93" s="16"/>
      <c r="E93" s="1"/>
      <c r="F93" s="1"/>
      <c r="G93" s="1"/>
      <c r="H93" s="1"/>
      <c r="I93" s="1"/>
      <c r="J93" s="1"/>
      <c r="K93" s="1"/>
      <c r="L93" s="1"/>
      <c r="M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</row>
    <row r="94" spans="1:28" x14ac:dyDescent="0.2">
      <c r="A94" s="18">
        <v>9.2399999999999984</v>
      </c>
      <c r="B94" s="18"/>
      <c r="C94" s="18">
        <f t="shared" si="3"/>
        <v>5.8087816655050544</v>
      </c>
      <c r="D94" s="16"/>
      <c r="E94" s="1"/>
      <c r="F94" s="1"/>
      <c r="G94" s="1"/>
      <c r="H94" s="1"/>
      <c r="I94" s="1"/>
      <c r="J94" s="1"/>
      <c r="K94" s="1"/>
      <c r="L94" s="1"/>
      <c r="M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</row>
    <row r="95" spans="1:28" x14ac:dyDescent="0.2">
      <c r="A95" s="18">
        <v>9.3599999999999977</v>
      </c>
      <c r="B95" s="18"/>
      <c r="C95" s="18">
        <f t="shared" si="3"/>
        <v>5.7957766655137313</v>
      </c>
      <c r="D95" s="16"/>
      <c r="E95" s="1"/>
      <c r="F95" s="1"/>
      <c r="G95" s="1"/>
      <c r="H95" s="1"/>
      <c r="I95" s="1"/>
      <c r="J95" s="1"/>
      <c r="K95" s="1"/>
      <c r="L95" s="1"/>
      <c r="M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</row>
    <row r="96" spans="1:28" x14ac:dyDescent="0.2">
      <c r="A96" s="18">
        <v>9.4799999999999969</v>
      </c>
      <c r="B96" s="18"/>
      <c r="C96" s="18">
        <f t="shared" si="3"/>
        <v>5.7827716655224091</v>
      </c>
      <c r="D96" s="16"/>
      <c r="E96" s="1"/>
      <c r="F96" s="1"/>
      <c r="G96" s="1"/>
      <c r="H96" s="1"/>
      <c r="I96" s="1"/>
      <c r="J96" s="1"/>
      <c r="K96" s="1"/>
      <c r="L96" s="1"/>
      <c r="M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</row>
    <row r="97" spans="1:28" x14ac:dyDescent="0.2">
      <c r="A97" s="18">
        <v>9.5999999999999961</v>
      </c>
      <c r="B97" s="18"/>
      <c r="C97" s="18">
        <f t="shared" si="3"/>
        <v>5.769766665531086</v>
      </c>
      <c r="D97" s="16"/>
      <c r="E97" s="1"/>
      <c r="F97" s="1"/>
      <c r="G97" s="1"/>
      <c r="H97" s="1"/>
      <c r="I97" s="1"/>
      <c r="J97" s="1"/>
      <c r="K97" s="1"/>
      <c r="L97" s="1"/>
      <c r="M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</row>
    <row r="98" spans="1:28" x14ac:dyDescent="0.2">
      <c r="A98" s="18">
        <v>9.7199999999999953</v>
      </c>
      <c r="B98" s="18"/>
      <c r="C98" s="18">
        <f t="shared" si="3"/>
        <v>5.7567616655397629</v>
      </c>
      <c r="D98" s="16"/>
      <c r="E98" s="1"/>
      <c r="F98" s="1"/>
      <c r="G98" s="1"/>
      <c r="H98" s="1"/>
      <c r="I98" s="1"/>
      <c r="J98" s="1"/>
      <c r="K98" s="1"/>
      <c r="L98" s="1"/>
      <c r="M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</row>
    <row r="99" spans="1:28" x14ac:dyDescent="0.2">
      <c r="A99" s="18">
        <v>9.8399999999999945</v>
      </c>
      <c r="B99" s="18"/>
      <c r="C99" s="18">
        <f t="shared" si="3"/>
        <v>5.7437566655484407</v>
      </c>
      <c r="D99" s="16"/>
      <c r="E99" s="1"/>
      <c r="F99" s="1"/>
      <c r="G99" s="1"/>
      <c r="H99" s="1"/>
      <c r="I99" s="1"/>
      <c r="J99" s="1"/>
      <c r="K99" s="1"/>
      <c r="L99" s="1"/>
      <c r="M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</row>
    <row r="100" spans="1:28" x14ac:dyDescent="0.2">
      <c r="A100" s="18">
        <v>9.9599999999999937</v>
      </c>
      <c r="B100" s="18"/>
      <c r="C100" s="18">
        <f t="shared" si="3"/>
        <v>5.7307516655571176</v>
      </c>
      <c r="D100" s="16"/>
      <c r="E100" s="1"/>
      <c r="F100" s="1"/>
      <c r="G100" s="1"/>
      <c r="H100" s="1"/>
      <c r="I100" s="1"/>
      <c r="J100" s="1"/>
      <c r="K100" s="1"/>
      <c r="L100" s="1"/>
      <c r="M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</row>
    <row r="101" spans="1:28" x14ac:dyDescent="0.2">
      <c r="A101" s="18">
        <v>10.079999999999993</v>
      </c>
      <c r="B101" s="18"/>
      <c r="C101" s="18">
        <f t="shared" si="3"/>
        <v>5.7177466655657945</v>
      </c>
      <c r="D101" s="16"/>
      <c r="E101" s="1"/>
      <c r="F101" s="1"/>
      <c r="G101" s="1"/>
      <c r="H101" s="1"/>
      <c r="I101" s="1"/>
      <c r="J101" s="1"/>
      <c r="K101" s="1"/>
      <c r="L101" s="1"/>
      <c r="M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</row>
    <row r="102" spans="1:28" x14ac:dyDescent="0.2">
      <c r="A102" s="18">
        <v>10.199999999999992</v>
      </c>
      <c r="B102" s="18"/>
      <c r="C102" s="18">
        <f t="shared" si="3"/>
        <v>5.7047416655744723</v>
      </c>
      <c r="D102" s="16"/>
      <c r="E102" s="1"/>
      <c r="F102" s="1"/>
      <c r="G102" s="1"/>
      <c r="H102" s="1"/>
      <c r="I102" s="1"/>
      <c r="J102" s="1"/>
      <c r="K102" s="1"/>
      <c r="L102" s="1"/>
      <c r="M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</row>
    <row r="103" spans="1:28" x14ac:dyDescent="0.2">
      <c r="A103" s="18">
        <v>10.319999999999991</v>
      </c>
      <c r="B103" s="18"/>
      <c r="C103" s="18">
        <f t="shared" si="3"/>
        <v>5.6917366655831492</v>
      </c>
      <c r="D103" s="16"/>
      <c r="E103" s="1"/>
      <c r="F103" s="1"/>
      <c r="G103" s="1"/>
      <c r="H103" s="1"/>
      <c r="I103" s="1"/>
      <c r="J103" s="1"/>
      <c r="K103" s="1"/>
      <c r="L103" s="1"/>
      <c r="M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</row>
    <row r="104" spans="1:28" x14ac:dyDescent="0.2">
      <c r="A104" s="18">
        <v>10.439999999999991</v>
      </c>
      <c r="B104" s="18"/>
      <c r="C104" s="18">
        <f t="shared" si="3"/>
        <v>5.6787316655918261</v>
      </c>
      <c r="D104" s="16"/>
      <c r="E104" s="1"/>
      <c r="F104" s="1"/>
      <c r="G104" s="1"/>
      <c r="H104" s="1"/>
      <c r="I104" s="1"/>
      <c r="J104" s="1"/>
      <c r="K104" s="1"/>
      <c r="L104" s="1"/>
      <c r="M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</row>
    <row r="105" spans="1:28" x14ac:dyDescent="0.2">
      <c r="A105" s="18">
        <v>10.55999999999999</v>
      </c>
      <c r="B105" s="18"/>
      <c r="C105" s="18">
        <f t="shared" si="3"/>
        <v>5.6657266656005039</v>
      </c>
      <c r="D105" s="16"/>
      <c r="E105" s="1"/>
      <c r="F105" s="1"/>
      <c r="G105" s="1"/>
      <c r="H105" s="1"/>
      <c r="I105" s="1"/>
      <c r="J105" s="1"/>
      <c r="K105" s="1"/>
      <c r="L105" s="1"/>
      <c r="M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</row>
    <row r="106" spans="1:28" x14ac:dyDescent="0.2">
      <c r="A106" s="18">
        <v>10.679999999999989</v>
      </c>
      <c r="B106" s="18"/>
      <c r="C106" s="18">
        <f t="shared" si="3"/>
        <v>5.6527216656091808</v>
      </c>
      <c r="D106" s="16"/>
      <c r="E106" s="1"/>
      <c r="F106" s="1"/>
      <c r="G106" s="1"/>
      <c r="H106" s="1"/>
      <c r="I106" s="1"/>
      <c r="J106" s="1"/>
      <c r="K106" s="1"/>
      <c r="L106" s="1"/>
      <c r="M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</row>
    <row r="107" spans="1:28" x14ac:dyDescent="0.2">
      <c r="A107" s="18">
        <v>10.799999999999988</v>
      </c>
      <c r="B107" s="18"/>
      <c r="C107" s="18">
        <f t="shared" si="3"/>
        <v>5.6397166656178577</v>
      </c>
      <c r="D107" s="16"/>
      <c r="E107" s="1"/>
      <c r="F107" s="1"/>
      <c r="G107" s="1"/>
      <c r="H107" s="1"/>
      <c r="I107" s="1"/>
      <c r="J107" s="1"/>
      <c r="K107" s="1"/>
      <c r="L107" s="1"/>
      <c r="M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</row>
    <row r="108" spans="1:28" x14ac:dyDescent="0.2">
      <c r="A108" s="18">
        <v>10.919999999999987</v>
      </c>
      <c r="B108" s="18"/>
      <c r="C108" s="18">
        <f t="shared" si="3"/>
        <v>5.6267116656265355</v>
      </c>
      <c r="D108" s="16"/>
      <c r="E108" s="1"/>
      <c r="F108" s="1"/>
      <c r="G108" s="1"/>
      <c r="H108" s="1"/>
      <c r="I108" s="1"/>
      <c r="J108" s="1"/>
      <c r="K108" s="1"/>
      <c r="L108" s="1"/>
      <c r="M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</row>
    <row r="109" spans="1:28" x14ac:dyDescent="0.2">
      <c r="A109" s="18">
        <v>11.039999999999987</v>
      </c>
      <c r="B109" s="18"/>
      <c r="C109" s="18">
        <f t="shared" si="3"/>
        <v>5.6137066656352124</v>
      </c>
      <c r="D109" s="16"/>
      <c r="E109" s="1"/>
      <c r="F109" s="1"/>
      <c r="G109" s="1"/>
      <c r="H109" s="1"/>
      <c r="I109" s="1"/>
      <c r="J109" s="1"/>
      <c r="K109" s="1"/>
      <c r="L109" s="1"/>
      <c r="M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</row>
    <row r="110" spans="1:28" x14ac:dyDescent="0.2">
      <c r="A110" s="18">
        <v>11.159999999999986</v>
      </c>
      <c r="B110" s="18"/>
      <c r="C110" s="18">
        <f t="shared" si="3"/>
        <v>5.6007016656438893</v>
      </c>
      <c r="D110" s="16"/>
      <c r="E110" s="1"/>
      <c r="F110" s="1"/>
      <c r="G110" s="1"/>
      <c r="H110" s="1"/>
      <c r="I110" s="1"/>
      <c r="J110" s="1"/>
      <c r="K110" s="1"/>
      <c r="L110" s="1"/>
      <c r="M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</row>
    <row r="111" spans="1:28" x14ac:dyDescent="0.2">
      <c r="A111" s="18">
        <v>11.279999999999985</v>
      </c>
      <c r="B111" s="18"/>
      <c r="C111" s="18">
        <f t="shared" si="3"/>
        <v>5.5876966656525671</v>
      </c>
      <c r="D111" s="16"/>
      <c r="E111" s="1"/>
      <c r="F111" s="1"/>
      <c r="G111" s="1"/>
      <c r="H111" s="1"/>
      <c r="I111" s="1"/>
      <c r="J111" s="1"/>
      <c r="K111" s="1"/>
      <c r="L111" s="1"/>
      <c r="M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</row>
    <row r="112" spans="1:28" x14ac:dyDescent="0.2">
      <c r="A112" s="18">
        <v>11.399999999999984</v>
      </c>
      <c r="B112" s="18"/>
      <c r="C112" s="18">
        <f t="shared" si="3"/>
        <v>5.574691665661244</v>
      </c>
      <c r="D112" s="16"/>
      <c r="E112" s="1"/>
      <c r="F112" s="1"/>
      <c r="G112" s="1"/>
      <c r="H112" s="1"/>
      <c r="I112" s="1"/>
      <c r="J112" s="1"/>
      <c r="K112" s="1"/>
      <c r="L112" s="1"/>
      <c r="M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</row>
    <row r="113" spans="1:28" x14ac:dyDescent="0.2">
      <c r="A113" s="18">
        <v>11.519999999999984</v>
      </c>
      <c r="B113" s="18"/>
      <c r="C113" s="18">
        <f t="shared" si="3"/>
        <v>5.5616866656699209</v>
      </c>
      <c r="D113" s="16"/>
      <c r="E113" s="1"/>
      <c r="F113" s="1"/>
      <c r="G113" s="1"/>
      <c r="H113" s="1"/>
      <c r="I113" s="1"/>
      <c r="J113" s="1"/>
      <c r="K113" s="1"/>
      <c r="L113" s="1"/>
      <c r="M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</row>
    <row r="114" spans="1:28" x14ac:dyDescent="0.2">
      <c r="A114" s="18">
        <v>11.639999999999983</v>
      </c>
      <c r="B114" s="18"/>
      <c r="C114" s="18">
        <f t="shared" si="3"/>
        <v>5.5486816656785987</v>
      </c>
      <c r="D114" s="16"/>
      <c r="E114" s="1"/>
      <c r="F114" s="1"/>
      <c r="G114" s="1"/>
      <c r="H114" s="1"/>
      <c r="I114" s="1"/>
      <c r="J114" s="1"/>
      <c r="K114" s="1"/>
      <c r="L114" s="1"/>
      <c r="M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</row>
    <row r="115" spans="1:28" x14ac:dyDescent="0.2">
      <c r="A115" s="18">
        <v>11.759999999999982</v>
      </c>
      <c r="B115" s="18"/>
      <c r="C115" s="18">
        <f t="shared" si="3"/>
        <v>5.5356766656872756</v>
      </c>
      <c r="D115" s="16"/>
      <c r="E115" s="1"/>
      <c r="F115" s="1"/>
      <c r="G115" s="1"/>
      <c r="H115" s="1"/>
      <c r="I115" s="1"/>
      <c r="J115" s="1"/>
      <c r="K115" s="1"/>
      <c r="L115" s="1"/>
      <c r="M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</row>
    <row r="116" spans="1:28" x14ac:dyDescent="0.2">
      <c r="A116" s="18">
        <v>11.879999999999981</v>
      </c>
      <c r="B116" s="18"/>
      <c r="C116" s="18">
        <f t="shared" si="3"/>
        <v>5.5226716656959525</v>
      </c>
      <c r="D116" s="16"/>
      <c r="E116" s="1"/>
      <c r="F116" s="1"/>
      <c r="G116" s="1"/>
      <c r="H116" s="1"/>
      <c r="I116" s="1"/>
      <c r="J116" s="1"/>
      <c r="K116" s="1"/>
      <c r="L116" s="1"/>
      <c r="M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</row>
    <row r="117" spans="1:28" x14ac:dyDescent="0.2">
      <c r="A117" s="18">
        <v>11.99999999999998</v>
      </c>
      <c r="B117" s="18"/>
      <c r="C117" s="18">
        <f t="shared" si="3"/>
        <v>5.5096666657046303</v>
      </c>
      <c r="D117" s="16"/>
      <c r="E117" s="1"/>
      <c r="F117" s="1"/>
      <c r="G117" s="1"/>
      <c r="H117" s="1"/>
      <c r="I117" s="1"/>
      <c r="J117" s="1"/>
      <c r="K117" s="1"/>
      <c r="L117" s="1"/>
      <c r="M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</row>
  </sheetData>
  <mergeCells count="1">
    <mergeCell ref="F12:L1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134"/>
  <sheetViews>
    <sheetView zoomScale="80" zoomScaleNormal="80" workbookViewId="0"/>
  </sheetViews>
  <sheetFormatPr defaultRowHeight="12.75" x14ac:dyDescent="0.2"/>
  <cols>
    <col min="2" max="3" width="9.85546875" customWidth="1"/>
    <col min="6" max="6" width="10.140625" bestFit="1" customWidth="1"/>
  </cols>
  <sheetData>
    <row r="1" spans="1:45" ht="24" customHeight="1" x14ac:dyDescent="0.2">
      <c r="A1" s="3" t="s">
        <v>0</v>
      </c>
      <c r="B1" s="8" t="s">
        <v>13</v>
      </c>
      <c r="C1" s="8" t="s">
        <v>14</v>
      </c>
      <c r="D1" s="4" t="s">
        <v>15</v>
      </c>
      <c r="E1" s="1"/>
      <c r="F1" s="4" t="s">
        <v>17</v>
      </c>
      <c r="G1" s="4" t="s">
        <v>18</v>
      </c>
      <c r="H1" s="4" t="s">
        <v>27</v>
      </c>
      <c r="I1" s="1"/>
      <c r="J1" s="1"/>
      <c r="K1" s="1"/>
      <c r="L1" s="1"/>
      <c r="M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</row>
    <row r="2" spans="1:45" x14ac:dyDescent="0.2">
      <c r="A2" s="1">
        <v>0</v>
      </c>
      <c r="B2" s="1">
        <v>6.9684829490000002</v>
      </c>
      <c r="C2" s="1">
        <f t="shared" ref="C2:C30" si="0">LOG((10^$G$5)/(1+10^$G$2)*(10^(-1*(A2/$G$3)^$G$4+$G$2)+10^(-1*(A2/$G$6)^$G$4)))</f>
        <v>6.9303849574757423</v>
      </c>
      <c r="D2" s="1">
        <f t="shared" ref="D2:D30" si="1" xml:space="preserve"> (B2 - C2)^2</f>
        <v>1.4514569581824234E-3</v>
      </c>
      <c r="E2" s="1"/>
      <c r="F2" s="1" t="s">
        <v>25</v>
      </c>
      <c r="G2" s="2">
        <v>3.738034028</v>
      </c>
      <c r="H2" s="2">
        <v>0.30175791085135245</v>
      </c>
      <c r="I2" s="1"/>
      <c r="J2" s="1"/>
      <c r="K2" s="1"/>
      <c r="L2" s="6" t="s">
        <v>28</v>
      </c>
      <c r="M2" s="2">
        <v>0.15078973236520521</v>
      </c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</row>
    <row r="3" spans="1:45" x14ac:dyDescent="0.2">
      <c r="A3" s="1">
        <v>1</v>
      </c>
      <c r="B3" s="1">
        <v>6.9030899870000004</v>
      </c>
      <c r="C3" s="1">
        <f t="shared" si="0"/>
        <v>6.7970232788929517</v>
      </c>
      <c r="D3" s="1">
        <f t="shared" si="1"/>
        <v>1.1250146568665884E-2</v>
      </c>
      <c r="E3" s="1"/>
      <c r="F3" s="1" t="s">
        <v>24</v>
      </c>
      <c r="G3" s="2">
        <v>2.4263630307792616</v>
      </c>
      <c r="H3" s="2">
        <v>0.2837945731008269</v>
      </c>
      <c r="I3" s="1"/>
      <c r="J3" s="1"/>
      <c r="K3" s="1"/>
      <c r="L3" s="6" t="s">
        <v>31</v>
      </c>
      <c r="M3" s="2">
        <f>SQRT(M2)</f>
        <v>0.38831653630151419</v>
      </c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</row>
    <row r="4" spans="1:45" x14ac:dyDescent="0.2">
      <c r="A4" s="1">
        <v>2</v>
      </c>
      <c r="B4" s="1">
        <v>6.4149733480000002</v>
      </c>
      <c r="C4" s="1">
        <f t="shared" si="0"/>
        <v>6.286084185224321</v>
      </c>
      <c r="D4" s="1">
        <f t="shared" si="1"/>
        <v>1.6612416281015525E-2</v>
      </c>
      <c r="E4" s="1"/>
      <c r="F4" s="1" t="s">
        <v>22</v>
      </c>
      <c r="G4" s="2">
        <v>2.2726718348854034</v>
      </c>
      <c r="H4" s="2">
        <v>0.46953588505455707</v>
      </c>
      <c r="I4" s="1"/>
      <c r="J4" s="1"/>
      <c r="K4" s="1"/>
      <c r="L4" s="6" t="s">
        <v>29</v>
      </c>
      <c r="M4" s="2">
        <v>0.96079047165908349</v>
      </c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</row>
    <row r="5" spans="1:45" x14ac:dyDescent="0.2">
      <c r="A5" s="1">
        <v>4</v>
      </c>
      <c r="B5" s="1">
        <v>3.7558748560000002</v>
      </c>
      <c r="C5" s="1">
        <f t="shared" si="0"/>
        <v>3.8971982058365455</v>
      </c>
      <c r="D5" s="1">
        <f t="shared" si="1"/>
        <v>1.9972289209022588E-2</v>
      </c>
      <c r="E5" s="1"/>
      <c r="F5" s="1" t="s">
        <v>20</v>
      </c>
      <c r="G5" s="2">
        <v>6.9303849574757415</v>
      </c>
      <c r="H5" s="2">
        <v>0.14880007915154547</v>
      </c>
      <c r="I5" s="1"/>
      <c r="J5" s="1"/>
      <c r="K5" s="1"/>
      <c r="L5" s="6" t="s">
        <v>30</v>
      </c>
      <c r="M5" s="2">
        <v>0.95608532825817349</v>
      </c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</row>
    <row r="6" spans="1:45" x14ac:dyDescent="0.2">
      <c r="A6" s="1">
        <v>6</v>
      </c>
      <c r="B6" s="1">
        <v>3.4265112609999999</v>
      </c>
      <c r="C6" s="1">
        <f t="shared" si="0"/>
        <v>3.0372739583406836</v>
      </c>
      <c r="D6" s="1">
        <f t="shared" si="1"/>
        <v>0.15150567778150023</v>
      </c>
      <c r="E6" s="1"/>
      <c r="F6" s="1" t="s">
        <v>26</v>
      </c>
      <c r="G6" s="2">
        <v>13.625569296575732</v>
      </c>
      <c r="H6" s="2">
        <v>5.1167800875423204</v>
      </c>
      <c r="I6" s="1"/>
      <c r="J6" s="1"/>
      <c r="K6" s="1"/>
      <c r="L6" s="9" t="s">
        <v>41</v>
      </c>
      <c r="M6" s="7" t="s">
        <v>42</v>
      </c>
      <c r="N6" t="s">
        <v>43</v>
      </c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</row>
    <row r="7" spans="1:45" x14ac:dyDescent="0.2">
      <c r="A7" s="1">
        <v>10</v>
      </c>
      <c r="B7" s="1">
        <v>2.4771212550000001</v>
      </c>
      <c r="C7" s="1">
        <f t="shared" si="0"/>
        <v>2.6972136947617553</v>
      </c>
      <c r="D7" s="1">
        <f t="shared" si="1"/>
        <v>4.8440682040281839E-2</v>
      </c>
      <c r="E7" s="1"/>
      <c r="F7" s="4" t="s">
        <v>32</v>
      </c>
      <c r="G7" s="1"/>
      <c r="H7" s="1"/>
      <c r="I7" s="1"/>
      <c r="J7" s="1"/>
      <c r="K7" s="1"/>
      <c r="L7" s="1"/>
      <c r="M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</row>
    <row r="8" spans="1:45" x14ac:dyDescent="0.2">
      <c r="A8" s="1">
        <v>0</v>
      </c>
      <c r="B8" s="1">
        <v>7</v>
      </c>
      <c r="C8" s="1">
        <f t="shared" si="0"/>
        <v>6.9303849574757423</v>
      </c>
      <c r="D8" s="1">
        <f t="shared" si="1"/>
        <v>4.8462541456542017E-3</v>
      </c>
      <c r="E8" s="1"/>
      <c r="F8" s="1" t="s">
        <v>33</v>
      </c>
      <c r="G8" s="1"/>
      <c r="H8" s="1"/>
      <c r="I8" s="1"/>
      <c r="J8" s="1"/>
      <c r="K8" s="1"/>
      <c r="L8" s="1"/>
      <c r="M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</row>
    <row r="9" spans="1:45" x14ac:dyDescent="0.2">
      <c r="A9" s="1">
        <v>2</v>
      </c>
      <c r="B9" s="1">
        <v>6.3560258569999997</v>
      </c>
      <c r="C9" s="1">
        <f t="shared" si="0"/>
        <v>6.286084185224321</v>
      </c>
      <c r="D9" s="1">
        <f t="shared" si="1"/>
        <v>4.8918374507767662E-3</v>
      </c>
      <c r="E9" s="1"/>
      <c r="F9" s="4" t="s">
        <v>34</v>
      </c>
      <c r="G9" s="1"/>
      <c r="H9" s="1"/>
      <c r="I9" s="1"/>
      <c r="J9" s="1"/>
      <c r="K9" s="1"/>
      <c r="L9" s="1"/>
      <c r="M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</row>
    <row r="10" spans="1:45" x14ac:dyDescent="0.2">
      <c r="A10" s="1">
        <v>4</v>
      </c>
      <c r="B10" s="1">
        <v>4.0413926849999999</v>
      </c>
      <c r="C10" s="1">
        <f t="shared" si="0"/>
        <v>3.8971982058365455</v>
      </c>
      <c r="D10" s="1">
        <f t="shared" si="1"/>
        <v>2.0792047821219885E-2</v>
      </c>
      <c r="E10" s="1"/>
      <c r="F10" s="1" t="s">
        <v>35</v>
      </c>
      <c r="G10" s="1"/>
      <c r="H10" s="1"/>
      <c r="I10" s="1"/>
      <c r="J10" s="1"/>
      <c r="K10" s="1"/>
      <c r="L10" s="1"/>
      <c r="M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</row>
    <row r="11" spans="1:45" x14ac:dyDescent="0.2">
      <c r="A11" s="1">
        <v>6</v>
      </c>
      <c r="B11" s="1">
        <v>2</v>
      </c>
      <c r="C11" s="1">
        <f t="shared" si="0"/>
        <v>3.0372739583406836</v>
      </c>
      <c r="D11" s="1">
        <f t="shared" si="1"/>
        <v>1.0759372646517502</v>
      </c>
      <c r="E11" s="1"/>
      <c r="F11" s="4" t="s">
        <v>36</v>
      </c>
      <c r="G11" s="1"/>
      <c r="H11" s="1"/>
      <c r="I11" s="1"/>
      <c r="J11" s="1"/>
      <c r="K11" s="1"/>
      <c r="L11" s="1"/>
      <c r="M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</row>
    <row r="12" spans="1:45" x14ac:dyDescent="0.2">
      <c r="A12" s="1">
        <v>0</v>
      </c>
      <c r="B12" s="1">
        <v>6.9867717340000004</v>
      </c>
      <c r="C12" s="1">
        <f t="shared" si="0"/>
        <v>6.9303849574757423</v>
      </c>
      <c r="D12" s="1">
        <f t="shared" si="1"/>
        <v>3.1794685667966192E-3</v>
      </c>
      <c r="E12" s="1"/>
      <c r="F12" s="22" t="s">
        <v>37</v>
      </c>
      <c r="G12" s="23"/>
      <c r="H12" s="23"/>
      <c r="I12" s="23"/>
      <c r="J12" s="23"/>
      <c r="K12" s="23"/>
      <c r="L12" s="23"/>
      <c r="M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</row>
    <row r="13" spans="1:45" x14ac:dyDescent="0.2">
      <c r="A13" s="1">
        <v>1</v>
      </c>
      <c r="B13" s="1">
        <v>6.8864907249999998</v>
      </c>
      <c r="C13" s="1">
        <f t="shared" si="0"/>
        <v>6.7970232788929517</v>
      </c>
      <c r="D13" s="1">
        <f t="shared" si="1"/>
        <v>8.0044239129175663E-3</v>
      </c>
      <c r="E13" s="1"/>
      <c r="F13" s="23"/>
      <c r="G13" s="23"/>
      <c r="H13" s="23"/>
      <c r="I13" s="23"/>
      <c r="J13" s="23"/>
      <c r="K13" s="23"/>
      <c r="L13" s="23"/>
      <c r="M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</row>
    <row r="14" spans="1:45" x14ac:dyDescent="0.2">
      <c r="A14" s="1">
        <v>2</v>
      </c>
      <c r="B14" s="1">
        <v>6.3424226810000004</v>
      </c>
      <c r="C14" s="1">
        <f t="shared" si="0"/>
        <v>6.286084185224321</v>
      </c>
      <c r="D14" s="1">
        <f t="shared" si="1"/>
        <v>3.1740261062662453E-3</v>
      </c>
      <c r="E14" s="1"/>
      <c r="F14" s="23"/>
      <c r="G14" s="23"/>
      <c r="H14" s="23"/>
      <c r="I14" s="23"/>
      <c r="J14" s="23"/>
      <c r="K14" s="23"/>
      <c r="L14" s="23"/>
      <c r="M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</row>
    <row r="15" spans="1:45" x14ac:dyDescent="0.2">
      <c r="A15" s="1">
        <v>4</v>
      </c>
      <c r="B15" s="1">
        <v>4.2121876040000004</v>
      </c>
      <c r="C15" s="1">
        <f t="shared" si="0"/>
        <v>3.8971982058365455</v>
      </c>
      <c r="D15" s="1">
        <f t="shared" si="1"/>
        <v>9.9218320955375486E-2</v>
      </c>
      <c r="E15" s="1"/>
      <c r="F15" s="1"/>
      <c r="G15" s="1"/>
      <c r="H15" s="1"/>
      <c r="I15" s="1"/>
      <c r="J15" s="1"/>
      <c r="K15" s="1"/>
      <c r="L15" s="1"/>
      <c r="M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</row>
    <row r="16" spans="1:45" x14ac:dyDescent="0.2">
      <c r="A16" s="1">
        <v>6</v>
      </c>
      <c r="B16" s="1">
        <v>3.322219295</v>
      </c>
      <c r="C16" s="1">
        <f t="shared" si="0"/>
        <v>3.0372739583406836</v>
      </c>
      <c r="D16" s="1">
        <f t="shared" si="1"/>
        <v>8.1193844883891184E-2</v>
      </c>
      <c r="E16" s="1"/>
      <c r="F16" s="1"/>
      <c r="G16" s="1"/>
      <c r="H16" s="1"/>
      <c r="I16" s="1"/>
      <c r="J16" s="1"/>
      <c r="K16" s="1"/>
      <c r="L16" s="1"/>
      <c r="M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</row>
    <row r="17" spans="1:45" x14ac:dyDescent="0.2">
      <c r="A17" s="1">
        <v>10</v>
      </c>
      <c r="B17" s="1">
        <v>2.8633228599999998</v>
      </c>
      <c r="C17" s="1">
        <f t="shared" si="0"/>
        <v>2.6972136947617553</v>
      </c>
      <c r="D17" s="1">
        <f t="shared" si="1"/>
        <v>2.7592254776146408E-2</v>
      </c>
      <c r="E17" s="1"/>
      <c r="F17" s="1"/>
      <c r="G17" s="1"/>
      <c r="H17" s="1"/>
      <c r="I17" s="1"/>
      <c r="J17" s="1"/>
      <c r="K17" s="1"/>
      <c r="L17" s="1"/>
      <c r="M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</row>
    <row r="18" spans="1:45" x14ac:dyDescent="0.2">
      <c r="A18" s="1">
        <v>0</v>
      </c>
      <c r="B18" s="1">
        <v>7.1238516409999999</v>
      </c>
      <c r="C18" s="1">
        <f t="shared" si="0"/>
        <v>6.9303849574757423</v>
      </c>
      <c r="D18" s="1">
        <f t="shared" si="1"/>
        <v>3.7429357633875227E-2</v>
      </c>
      <c r="E18" s="1"/>
      <c r="F18" s="1"/>
      <c r="G18" s="1"/>
      <c r="H18" s="1"/>
      <c r="I18" s="1"/>
      <c r="J18" s="1"/>
      <c r="K18" s="1"/>
      <c r="L18" s="1"/>
      <c r="M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</row>
    <row r="19" spans="1:45" x14ac:dyDescent="0.2">
      <c r="A19" s="1">
        <v>2</v>
      </c>
      <c r="B19" s="1">
        <v>6.2479732659999998</v>
      </c>
      <c r="C19" s="1">
        <f t="shared" si="0"/>
        <v>6.286084185224321</v>
      </c>
      <c r="D19" s="1">
        <f t="shared" si="1"/>
        <v>1.4524421641227347E-3</v>
      </c>
      <c r="E19" s="1"/>
      <c r="F19" s="1"/>
      <c r="G19" s="1"/>
      <c r="H19" s="1"/>
      <c r="I19" s="1"/>
      <c r="J19" s="1"/>
      <c r="K19" s="1"/>
      <c r="L19" s="1"/>
      <c r="M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</row>
    <row r="20" spans="1:45" x14ac:dyDescent="0.2">
      <c r="A20" s="1">
        <v>4</v>
      </c>
      <c r="B20" s="1">
        <v>3.72427587</v>
      </c>
      <c r="C20" s="1">
        <f t="shared" si="0"/>
        <v>3.8971982058365455</v>
      </c>
      <c r="D20" s="1">
        <f t="shared" si="1"/>
        <v>2.9902134231167023E-2</v>
      </c>
      <c r="E20" s="1"/>
      <c r="F20" s="1"/>
      <c r="G20" s="1"/>
      <c r="H20" s="1"/>
      <c r="I20" s="1"/>
      <c r="J20" s="1"/>
      <c r="K20" s="1"/>
      <c r="L20" s="1"/>
      <c r="M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</row>
    <row r="21" spans="1:45" x14ac:dyDescent="0.2">
      <c r="A21" s="1">
        <v>6</v>
      </c>
      <c r="B21" s="1">
        <v>2</v>
      </c>
      <c r="C21" s="1">
        <f t="shared" si="0"/>
        <v>3.0372739583406836</v>
      </c>
      <c r="D21" s="1">
        <f t="shared" si="1"/>
        <v>1.0759372646517502</v>
      </c>
      <c r="E21" s="1"/>
      <c r="F21" s="1"/>
      <c r="G21" s="1"/>
      <c r="H21" s="1"/>
      <c r="I21" s="1"/>
      <c r="J21" s="1"/>
      <c r="K21" s="1"/>
      <c r="L21" s="1"/>
      <c r="M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</row>
    <row r="22" spans="1:45" x14ac:dyDescent="0.2">
      <c r="A22" s="1">
        <v>0</v>
      </c>
      <c r="B22" s="1">
        <v>7.068185862</v>
      </c>
      <c r="C22" s="1">
        <f t="shared" si="0"/>
        <v>6.9303849574757423</v>
      </c>
      <c r="D22" s="1">
        <f t="shared" si="1"/>
        <v>1.898908928770357E-2</v>
      </c>
      <c r="E22" s="1"/>
      <c r="F22" s="1"/>
      <c r="G22" s="1"/>
      <c r="H22" s="1"/>
      <c r="I22" s="1"/>
      <c r="J22" s="1"/>
      <c r="K22" s="1"/>
      <c r="L22" s="1"/>
      <c r="M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</row>
    <row r="23" spans="1:45" x14ac:dyDescent="0.2">
      <c r="A23" s="1">
        <v>1</v>
      </c>
      <c r="B23" s="1">
        <v>6.9190780920000003</v>
      </c>
      <c r="C23" s="1">
        <f t="shared" si="0"/>
        <v>6.7970232788929517</v>
      </c>
      <c r="D23" s="1">
        <f t="shared" si="1"/>
        <v>1.4897377402596584E-2</v>
      </c>
      <c r="E23" s="1"/>
      <c r="F23" s="1"/>
      <c r="G23" s="1"/>
      <c r="H23" s="1"/>
      <c r="I23" s="1"/>
      <c r="J23" s="1"/>
      <c r="K23" s="1"/>
      <c r="L23" s="1"/>
      <c r="M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</row>
    <row r="24" spans="1:45" x14ac:dyDescent="0.2">
      <c r="A24" s="1">
        <v>2</v>
      </c>
      <c r="B24" s="1">
        <v>6.2944662259999999</v>
      </c>
      <c r="C24" s="1">
        <f t="shared" si="0"/>
        <v>6.286084185224321</v>
      </c>
      <c r="D24" s="1">
        <f t="shared" si="1"/>
        <v>7.0258607565144493E-5</v>
      </c>
      <c r="E24" s="1"/>
      <c r="F24" s="1"/>
      <c r="G24" s="1"/>
      <c r="H24" s="1"/>
      <c r="I24" s="1"/>
      <c r="J24" s="1"/>
      <c r="K24" s="1"/>
      <c r="L24" s="1"/>
      <c r="M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</row>
    <row r="25" spans="1:45" x14ac:dyDescent="0.2">
      <c r="A25" s="1">
        <v>4</v>
      </c>
      <c r="B25" s="1">
        <v>4.3673559209999997</v>
      </c>
      <c r="C25" s="1">
        <f t="shared" si="0"/>
        <v>3.8971982058365455</v>
      </c>
      <c r="D25" s="1">
        <f t="shared" si="1"/>
        <v>0.22104827712771971</v>
      </c>
      <c r="E25" s="1"/>
      <c r="F25" s="1"/>
      <c r="G25" s="1"/>
      <c r="H25" s="1"/>
      <c r="I25" s="1"/>
      <c r="J25" s="1"/>
      <c r="K25" s="1"/>
      <c r="L25" s="1"/>
      <c r="M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</row>
    <row r="26" spans="1:45" x14ac:dyDescent="0.2">
      <c r="A26" s="1">
        <v>6</v>
      </c>
      <c r="B26" s="1">
        <v>2.8864907249999998</v>
      </c>
      <c r="C26" s="1">
        <f t="shared" si="0"/>
        <v>3.0372739583406836</v>
      </c>
      <c r="D26" s="1">
        <f t="shared" si="1"/>
        <v>2.273558345667109E-2</v>
      </c>
      <c r="E26" s="1"/>
      <c r="F26" s="1"/>
      <c r="G26" s="1"/>
      <c r="H26" s="1"/>
      <c r="I26" s="1"/>
      <c r="J26" s="1"/>
      <c r="K26" s="1"/>
      <c r="L26" s="1"/>
      <c r="M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</row>
    <row r="27" spans="1:45" x14ac:dyDescent="0.2">
      <c r="A27" s="1">
        <v>10</v>
      </c>
      <c r="B27" s="1">
        <v>3.2380461029999998</v>
      </c>
      <c r="C27" s="1">
        <f t="shared" si="0"/>
        <v>2.6972136947617553</v>
      </c>
      <c r="D27" s="1">
        <f t="shared" si="1"/>
        <v>0.29249969380077917</v>
      </c>
      <c r="E27" s="1"/>
      <c r="F27" s="1"/>
      <c r="G27" s="1"/>
      <c r="H27" s="1"/>
      <c r="I27" s="1"/>
      <c r="J27" s="1"/>
      <c r="K27" s="1"/>
      <c r="L27" s="1"/>
      <c r="M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</row>
    <row r="28" spans="1:45" x14ac:dyDescent="0.2">
      <c r="A28" s="1">
        <v>0</v>
      </c>
      <c r="B28" s="1">
        <v>7.0899051110000002</v>
      </c>
      <c r="C28" s="1">
        <f t="shared" si="0"/>
        <v>6.9303849574757423</v>
      </c>
      <c r="D28" s="1">
        <f t="shared" si="1"/>
        <v>2.5446679380402796E-2</v>
      </c>
      <c r="E28" s="1"/>
      <c r="F28" s="1"/>
      <c r="G28" s="1"/>
      <c r="H28" s="1"/>
      <c r="I28" s="1"/>
      <c r="J28" s="1"/>
      <c r="K28" s="1"/>
      <c r="L28" s="1"/>
      <c r="M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</row>
    <row r="29" spans="1:45" x14ac:dyDescent="0.2">
      <c r="A29" s="1">
        <v>2</v>
      </c>
      <c r="B29" s="1">
        <v>6.204119983</v>
      </c>
      <c r="C29" s="1">
        <f t="shared" si="0"/>
        <v>6.286084185224321</v>
      </c>
      <c r="D29" s="1">
        <f t="shared" si="1"/>
        <v>6.7181304462693861E-3</v>
      </c>
      <c r="E29" s="1"/>
      <c r="F29" s="1"/>
      <c r="G29" s="1"/>
      <c r="H29" s="1"/>
      <c r="I29" s="1"/>
      <c r="J29" s="1"/>
      <c r="K29" s="1"/>
      <c r="L29" s="1"/>
      <c r="M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</row>
    <row r="30" spans="1:45" x14ac:dyDescent="0.2">
      <c r="A30" s="1">
        <v>4</v>
      </c>
      <c r="B30" s="1">
        <v>3.2304489209999998</v>
      </c>
      <c r="C30" s="1">
        <f t="shared" si="0"/>
        <v>3.8971982058365455</v>
      </c>
      <c r="D30" s="1">
        <f t="shared" si="1"/>
        <v>0.44455460883004516</v>
      </c>
      <c r="E30" s="1"/>
      <c r="F30" s="1"/>
      <c r="G30" s="1"/>
      <c r="H30" s="1"/>
      <c r="I30" s="1"/>
      <c r="J30" s="1"/>
      <c r="K30" s="1"/>
      <c r="L30" s="1"/>
      <c r="M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</row>
    <row r="31" spans="1:45" x14ac:dyDescent="0.2">
      <c r="A31" s="4" t="s">
        <v>16</v>
      </c>
      <c r="B31" s="1"/>
      <c r="C31" s="1"/>
      <c r="D31" s="1">
        <f>SUM(D2:D30)</f>
        <v>3.7697433091301304</v>
      </c>
      <c r="E31" s="1"/>
      <c r="F31" s="1"/>
      <c r="G31" s="1"/>
      <c r="H31" s="1"/>
      <c r="I31" s="1"/>
      <c r="J31" s="1"/>
      <c r="K31" s="1"/>
      <c r="L31" s="1"/>
      <c r="M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</row>
    <row r="32" spans="1:45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</row>
    <row r="33" spans="1:45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</row>
    <row r="34" spans="1:45" x14ac:dyDescent="0.2">
      <c r="A34" s="5">
        <v>0</v>
      </c>
      <c r="B34" s="1"/>
      <c r="C34" s="5">
        <f>LOG((10^$G$5)/(1+10^$G$2)*(10^(-1*(A34/$G$3)^$G$4+$G$2)+10^(-1*(A34/$G$6)^$G$4)))</f>
        <v>6.9303849574757423</v>
      </c>
      <c r="D34" s="1"/>
      <c r="E34" s="1"/>
      <c r="F34" s="1"/>
      <c r="G34" s="1"/>
      <c r="H34" s="1"/>
      <c r="I34" s="1"/>
      <c r="J34" s="1"/>
      <c r="K34" s="1"/>
      <c r="L34" s="1"/>
      <c r="M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</row>
    <row r="35" spans="1:45" x14ac:dyDescent="0.2">
      <c r="A35" s="5">
        <v>0.1</v>
      </c>
      <c r="B35" s="1"/>
      <c r="C35" s="5">
        <f t="shared" ref="C35:C98" si="2">LOG((10^$G$5)/(1+10^$G$2)*(10^(-1*(A35/$G$3)^$G$4+$G$2)+10^(-1*(A35/$G$6)^$G$4)))</f>
        <v>6.9296731342802609</v>
      </c>
      <c r="D35" s="1"/>
      <c r="E35" s="1"/>
      <c r="F35" s="1"/>
      <c r="G35" s="1"/>
      <c r="H35" s="1"/>
      <c r="I35" s="1"/>
      <c r="J35" s="1"/>
      <c r="K35" s="1"/>
      <c r="L35" s="1"/>
      <c r="M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</row>
    <row r="36" spans="1:45" x14ac:dyDescent="0.2">
      <c r="A36" s="5">
        <v>0.2</v>
      </c>
      <c r="B36" s="1"/>
      <c r="C36" s="5">
        <f t="shared" si="2"/>
        <v>6.9269453072004818</v>
      </c>
      <c r="D36" s="1"/>
      <c r="E36" s="1"/>
      <c r="F36" s="1"/>
      <c r="G36" s="1"/>
      <c r="H36" s="1"/>
      <c r="I36" s="1"/>
      <c r="J36" s="1"/>
      <c r="K36" s="1"/>
      <c r="L36" s="1"/>
      <c r="M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</row>
    <row r="37" spans="1:45" x14ac:dyDescent="0.2">
      <c r="A37" s="5">
        <v>0.30000000000000004</v>
      </c>
      <c r="B37" s="1"/>
      <c r="C37" s="5">
        <f t="shared" si="2"/>
        <v>6.9217410228869705</v>
      </c>
      <c r="D37" s="1"/>
      <c r="E37" s="1"/>
      <c r="F37" s="1"/>
      <c r="G37" s="1"/>
      <c r="H37" s="1"/>
      <c r="I37" s="1"/>
      <c r="J37" s="1"/>
      <c r="K37" s="1"/>
      <c r="L37" s="1"/>
      <c r="M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</row>
    <row r="38" spans="1:45" x14ac:dyDescent="0.2">
      <c r="A38" s="5">
        <v>0.4</v>
      </c>
      <c r="B38" s="1"/>
      <c r="C38" s="5">
        <f t="shared" si="2"/>
        <v>6.9137640203888466</v>
      </c>
      <c r="D38" s="1"/>
      <c r="E38" s="1"/>
      <c r="F38" s="1"/>
      <c r="G38" s="1"/>
      <c r="H38" s="1"/>
      <c r="I38" s="1"/>
      <c r="J38" s="1"/>
      <c r="K38" s="1"/>
      <c r="L38" s="1"/>
      <c r="M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</row>
    <row r="39" spans="1:45" x14ac:dyDescent="0.2">
      <c r="A39" s="5">
        <v>0.5</v>
      </c>
      <c r="B39" s="1"/>
      <c r="C39" s="5">
        <f t="shared" si="2"/>
        <v>6.9027855876501709</v>
      </c>
      <c r="D39" s="1"/>
      <c r="E39" s="1"/>
      <c r="F39" s="1"/>
      <c r="G39" s="1"/>
      <c r="H39" s="1"/>
      <c r="I39" s="1"/>
      <c r="J39" s="1"/>
      <c r="K39" s="1"/>
      <c r="L39" s="1"/>
      <c r="M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</row>
    <row r="40" spans="1:45" x14ac:dyDescent="0.2">
      <c r="A40" s="5">
        <v>0.6</v>
      </c>
      <c r="B40" s="1"/>
      <c r="C40" s="5">
        <f t="shared" si="2"/>
        <v>6.8886162686361505</v>
      </c>
      <c r="D40" s="1"/>
      <c r="E40" s="1"/>
      <c r="F40" s="1"/>
      <c r="G40" s="1"/>
      <c r="H40" s="1"/>
      <c r="I40" s="1"/>
      <c r="J40" s="1"/>
      <c r="K40" s="1"/>
      <c r="L40" s="1"/>
      <c r="M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</row>
    <row r="41" spans="1:45" x14ac:dyDescent="0.2">
      <c r="A41" s="5">
        <v>0.7</v>
      </c>
      <c r="B41" s="1"/>
      <c r="C41" s="5">
        <f t="shared" si="2"/>
        <v>6.8710927984473686</v>
      </c>
      <c r="D41" s="1"/>
      <c r="E41" s="1"/>
      <c r="F41" s="1"/>
      <c r="G41" s="1"/>
      <c r="H41" s="1"/>
      <c r="I41" s="1"/>
      <c r="J41" s="1"/>
      <c r="K41" s="1"/>
      <c r="L41" s="1"/>
      <c r="M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</row>
    <row r="42" spans="1:45" x14ac:dyDescent="0.2">
      <c r="A42" s="5">
        <v>0.79999999999999993</v>
      </c>
      <c r="B42" s="1"/>
      <c r="C42" s="5">
        <f t="shared" si="2"/>
        <v>6.8500708426202443</v>
      </c>
      <c r="D42" s="1"/>
      <c r="E42" s="1"/>
      <c r="F42" s="1"/>
      <c r="G42" s="1"/>
      <c r="H42" s="1"/>
      <c r="I42" s="1"/>
      <c r="J42" s="1"/>
      <c r="K42" s="1"/>
      <c r="L42" s="1"/>
      <c r="M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</row>
    <row r="43" spans="1:45" x14ac:dyDescent="0.2">
      <c r="A43" s="5">
        <v>0.89999999999999991</v>
      </c>
      <c r="B43" s="1"/>
      <c r="C43" s="5">
        <f t="shared" si="2"/>
        <v>6.8254204957967888</v>
      </c>
      <c r="D43" s="1"/>
      <c r="E43" s="1"/>
      <c r="F43" s="1"/>
      <c r="G43" s="1"/>
      <c r="H43" s="1"/>
      <c r="I43" s="1"/>
      <c r="J43" s="1"/>
      <c r="K43" s="1"/>
      <c r="L43" s="1"/>
      <c r="M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</row>
    <row r="44" spans="1:45" x14ac:dyDescent="0.2">
      <c r="A44" s="5">
        <v>0.99999999999999989</v>
      </c>
      <c r="B44" s="1"/>
      <c r="C44" s="5">
        <f t="shared" si="2"/>
        <v>6.7970232788929517</v>
      </c>
      <c r="D44" s="1"/>
      <c r="E44" s="1"/>
      <c r="F44" s="1"/>
      <c r="G44" s="1"/>
      <c r="H44" s="1"/>
      <c r="I44" s="1"/>
      <c r="J44" s="1"/>
      <c r="K44" s="1"/>
      <c r="L44" s="1"/>
      <c r="M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</row>
    <row r="45" spans="1:45" x14ac:dyDescent="0.2">
      <c r="A45" s="5">
        <v>1.0999999999999999</v>
      </c>
      <c r="B45" s="1"/>
      <c r="C45" s="5">
        <f t="shared" si="2"/>
        <v>6.7647700277577183</v>
      </c>
      <c r="D45" s="1"/>
      <c r="E45" s="1"/>
      <c r="F45" s="1"/>
      <c r="G45" s="1"/>
      <c r="H45" s="1"/>
      <c r="I45" s="1"/>
      <c r="J45" s="1"/>
      <c r="K45" s="1"/>
      <c r="L45" s="1"/>
      <c r="M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</row>
    <row r="46" spans="1:45" x14ac:dyDescent="0.2">
      <c r="A46" s="5">
        <v>1.2</v>
      </c>
      <c r="B46" s="1"/>
      <c r="C46" s="5">
        <f t="shared" si="2"/>
        <v>6.72855934932526</v>
      </c>
      <c r="D46" s="1"/>
      <c r="E46" s="1"/>
      <c r="F46" s="1"/>
      <c r="G46" s="1"/>
      <c r="H46" s="1"/>
      <c r="I46" s="1"/>
      <c r="J46" s="1"/>
      <c r="K46" s="1"/>
      <c r="L46" s="1"/>
      <c r="M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</row>
    <row r="47" spans="1:45" x14ac:dyDescent="0.2">
      <c r="A47" s="5">
        <v>1.3</v>
      </c>
      <c r="B47" s="1"/>
      <c r="C47" s="5">
        <f t="shared" si="2"/>
        <v>6.6882964588412355</v>
      </c>
      <c r="D47" s="1"/>
      <c r="E47" s="1"/>
      <c r="F47" s="1"/>
      <c r="G47" s="1"/>
      <c r="H47" s="1"/>
      <c r="I47" s="1"/>
      <c r="J47" s="1"/>
      <c r="K47" s="1"/>
      <c r="L47" s="1"/>
      <c r="M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</row>
    <row r="48" spans="1:45" x14ac:dyDescent="0.2">
      <c r="A48" s="5">
        <v>1.4000000000000001</v>
      </c>
      <c r="B48" s="1"/>
      <c r="C48" s="5">
        <f t="shared" si="2"/>
        <v>6.6438922847611979</v>
      </c>
      <c r="D48" s="1"/>
      <c r="E48" s="1"/>
      <c r="F48" s="1"/>
      <c r="G48" s="1"/>
      <c r="H48" s="1"/>
      <c r="I48" s="1"/>
      <c r="J48" s="1"/>
      <c r="K48" s="1"/>
      <c r="L48" s="1"/>
      <c r="M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</row>
    <row r="49" spans="1:45" x14ac:dyDescent="0.2">
      <c r="A49" s="5">
        <v>1.5000000000000002</v>
      </c>
      <c r="B49" s="1"/>
      <c r="C49" s="5">
        <f t="shared" si="2"/>
        <v>6.5952627695349273</v>
      </c>
      <c r="D49" s="1"/>
      <c r="E49" s="1"/>
      <c r="F49" s="1"/>
      <c r="G49" s="1"/>
      <c r="H49" s="1"/>
      <c r="I49" s="1"/>
      <c r="J49" s="1"/>
      <c r="K49" s="1"/>
      <c r="L49" s="1"/>
      <c r="M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</row>
    <row r="50" spans="1:45" x14ac:dyDescent="0.2">
      <c r="A50" s="5">
        <v>1.6000000000000003</v>
      </c>
      <c r="B50" s="1"/>
      <c r="C50" s="5">
        <f t="shared" si="2"/>
        <v>6.5423283197665532</v>
      </c>
      <c r="D50" s="1"/>
      <c r="E50" s="1"/>
      <c r="F50" s="1"/>
      <c r="G50" s="1"/>
      <c r="H50" s="1"/>
      <c r="I50" s="1"/>
      <c r="J50" s="1"/>
      <c r="K50" s="1"/>
      <c r="L50" s="1"/>
      <c r="M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</row>
    <row r="51" spans="1:45" x14ac:dyDescent="0.2">
      <c r="A51" s="5">
        <v>1.7000000000000004</v>
      </c>
      <c r="B51" s="1"/>
      <c r="C51" s="5">
        <f t="shared" si="2"/>
        <v>6.4850133756197241</v>
      </c>
      <c r="D51" s="1"/>
      <c r="E51" s="1"/>
      <c r="F51" s="1"/>
      <c r="G51" s="1"/>
      <c r="H51" s="1"/>
      <c r="I51" s="1"/>
      <c r="J51" s="1"/>
      <c r="K51" s="1"/>
      <c r="L51" s="1"/>
      <c r="M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</row>
    <row r="52" spans="1:45" x14ac:dyDescent="0.2">
      <c r="A52" s="5">
        <v>1.8000000000000005</v>
      </c>
      <c r="B52" s="1"/>
      <c r="C52" s="5">
        <f t="shared" si="2"/>
        <v>6.423246080801869</v>
      </c>
      <c r="D52" s="1"/>
      <c r="E52" s="1"/>
      <c r="F52" s="1"/>
      <c r="G52" s="1"/>
      <c r="H52" s="1"/>
      <c r="I52" s="1"/>
      <c r="J52" s="1"/>
      <c r="K52" s="1"/>
      <c r="L52" s="1"/>
      <c r="M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</row>
    <row r="53" spans="1:45" x14ac:dyDescent="0.2">
      <c r="A53" s="5">
        <v>1.9000000000000006</v>
      </c>
      <c r="B53" s="1"/>
      <c r="C53" s="5">
        <f t="shared" si="2"/>
        <v>6.3569580433426092</v>
      </c>
      <c r="D53" s="1"/>
      <c r="E53" s="1"/>
      <c r="F53" s="1"/>
      <c r="G53" s="1"/>
      <c r="H53" s="1"/>
      <c r="I53" s="1"/>
      <c r="J53" s="1"/>
      <c r="K53" s="1"/>
      <c r="L53" s="1"/>
      <c r="M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</row>
    <row r="54" spans="1:45" x14ac:dyDescent="0.2">
      <c r="A54" s="5">
        <v>2.0000000000000004</v>
      </c>
      <c r="B54" s="1"/>
      <c r="C54" s="5">
        <f t="shared" si="2"/>
        <v>6.2860841852243201</v>
      </c>
      <c r="D54" s="1"/>
      <c r="E54" s="1"/>
      <c r="F54" s="1"/>
      <c r="G54" s="1"/>
      <c r="H54" s="1"/>
      <c r="I54" s="1"/>
      <c r="J54" s="1"/>
      <c r="K54" s="1"/>
      <c r="L54" s="1"/>
      <c r="M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</row>
    <row r="55" spans="1:45" x14ac:dyDescent="0.2">
      <c r="A55" s="5">
        <v>2.1000000000000005</v>
      </c>
      <c r="B55" s="1"/>
      <c r="C55" s="5">
        <f t="shared" si="2"/>
        <v>6.2105626869528017</v>
      </c>
      <c r="D55" s="1"/>
      <c r="E55" s="1"/>
      <c r="F55" s="1"/>
      <c r="G55" s="1"/>
      <c r="H55" s="1"/>
      <c r="I55" s="1"/>
      <c r="J55" s="1"/>
      <c r="K55" s="1"/>
      <c r="L55" s="1"/>
      <c r="M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</row>
    <row r="56" spans="1:45" x14ac:dyDescent="0.2">
      <c r="A56" s="5">
        <v>2.2000000000000006</v>
      </c>
      <c r="B56" s="1"/>
      <c r="C56" s="5">
        <f t="shared" si="2"/>
        <v>6.1303350425778174</v>
      </c>
      <c r="D56" s="1"/>
      <c r="E56" s="1"/>
      <c r="F56" s="1"/>
      <c r="G56" s="1"/>
      <c r="H56" s="1"/>
      <c r="I56" s="1"/>
      <c r="J56" s="1"/>
      <c r="K56" s="1"/>
      <c r="L56" s="1"/>
      <c r="M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</row>
    <row r="57" spans="1:45" x14ac:dyDescent="0.2">
      <c r="A57" s="5">
        <v>2.3000000000000007</v>
      </c>
      <c r="B57" s="1"/>
      <c r="C57" s="5">
        <f t="shared" si="2"/>
        <v>6.0453462529227151</v>
      </c>
      <c r="D57" s="1"/>
      <c r="E57" s="1"/>
      <c r="F57" s="1"/>
      <c r="G57" s="1"/>
      <c r="H57" s="1"/>
      <c r="I57" s="1"/>
      <c r="J57" s="1"/>
      <c r="K57" s="1"/>
      <c r="L57" s="1"/>
      <c r="M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</row>
    <row r="58" spans="1:45" x14ac:dyDescent="0.2">
      <c r="A58" s="5">
        <v>2.4000000000000008</v>
      </c>
      <c r="B58" s="1"/>
      <c r="C58" s="5">
        <f t="shared" si="2"/>
        <v>5.9555452018049442</v>
      </c>
      <c r="D58" s="1"/>
      <c r="E58" s="1"/>
      <c r="F58" s="1"/>
      <c r="G58" s="1"/>
      <c r="H58" s="1"/>
      <c r="I58" s="1"/>
      <c r="J58" s="1"/>
      <c r="K58" s="1"/>
      <c r="L58" s="1"/>
      <c r="M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</row>
    <row r="59" spans="1:45" x14ac:dyDescent="0.2">
      <c r="A59" s="5">
        <v>2.5000000000000009</v>
      </c>
      <c r="B59" s="1"/>
      <c r="C59" s="5">
        <f t="shared" si="2"/>
        <v>5.8608852846503128</v>
      </c>
      <c r="D59" s="1"/>
      <c r="E59" s="1"/>
      <c r="F59" s="1"/>
      <c r="G59" s="1"/>
      <c r="H59" s="1"/>
      <c r="I59" s="1"/>
      <c r="J59" s="1"/>
      <c r="K59" s="1"/>
      <c r="L59" s="1"/>
      <c r="M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</row>
    <row r="60" spans="1:45" x14ac:dyDescent="0.2">
      <c r="A60" s="5">
        <v>2.600000000000001</v>
      </c>
      <c r="B60" s="1"/>
      <c r="C60" s="5">
        <f t="shared" si="2"/>
        <v>5.7613253953673915</v>
      </c>
      <c r="D60" s="1"/>
      <c r="E60" s="1"/>
      <c r="F60" s="1"/>
      <c r="G60" s="1"/>
      <c r="H60" s="1"/>
      <c r="I60" s="1"/>
      <c r="J60" s="1"/>
      <c r="K60" s="1"/>
      <c r="L60" s="1"/>
      <c r="M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</row>
    <row r="61" spans="1:45" x14ac:dyDescent="0.2">
      <c r="A61" s="5">
        <v>2.7000000000000011</v>
      </c>
      <c r="B61" s="1"/>
      <c r="C61" s="5">
        <f t="shared" si="2"/>
        <v>5.6568314321282722</v>
      </c>
      <c r="D61" s="1"/>
      <c r="E61" s="1"/>
      <c r="F61" s="1"/>
      <c r="G61" s="1"/>
      <c r="H61" s="1"/>
      <c r="I61" s="1"/>
      <c r="J61" s="1"/>
      <c r="K61" s="1"/>
      <c r="L61" s="1"/>
      <c r="M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</row>
    <row r="62" spans="1:45" x14ac:dyDescent="0.2">
      <c r="A62" s="5">
        <v>2.8000000000000012</v>
      </c>
      <c r="B62" s="1"/>
      <c r="C62" s="5">
        <f t="shared" si="2"/>
        <v>5.5473785657219015</v>
      </c>
      <c r="D62" s="1"/>
      <c r="E62" s="1"/>
      <c r="F62" s="1"/>
      <c r="G62" s="1"/>
      <c r="H62" s="1"/>
      <c r="I62" s="1"/>
      <c r="J62" s="1"/>
      <c r="K62" s="1"/>
      <c r="L62" s="1"/>
      <c r="M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</row>
    <row r="63" spans="1:45" x14ac:dyDescent="0.2">
      <c r="A63" s="5">
        <v>2.9000000000000012</v>
      </c>
      <c r="B63" s="1"/>
      <c r="C63" s="5">
        <f t="shared" si="2"/>
        <v>5.4329546405853293</v>
      </c>
      <c r="D63" s="1"/>
      <c r="E63" s="1"/>
      <c r="F63" s="1"/>
      <c r="G63" s="1"/>
      <c r="H63" s="1"/>
      <c r="I63" s="1"/>
      <c r="J63" s="1"/>
      <c r="K63" s="1"/>
      <c r="L63" s="1"/>
      <c r="M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</row>
    <row r="64" spans="1:45" x14ac:dyDescent="0.2">
      <c r="A64" s="5">
        <v>3.0000000000000013</v>
      </c>
      <c r="B64" s="1"/>
      <c r="C64" s="5">
        <f t="shared" si="2"/>
        <v>5.313565271461175</v>
      </c>
      <c r="D64" s="1"/>
      <c r="E64" s="1"/>
      <c r="F64" s="1"/>
      <c r="G64" s="1"/>
      <c r="H64" s="1"/>
      <c r="I64" s="1"/>
      <c r="J64" s="1"/>
      <c r="K64" s="1"/>
      <c r="L64" s="1"/>
      <c r="M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</row>
    <row r="65" spans="1:45" x14ac:dyDescent="0.2">
      <c r="A65" s="5">
        <v>3.1000000000000014</v>
      </c>
      <c r="B65" s="1"/>
      <c r="C65" s="5">
        <f t="shared" si="2"/>
        <v>5.1892414919492555</v>
      </c>
      <c r="D65" s="1"/>
      <c r="E65" s="1"/>
      <c r="F65" s="1"/>
      <c r="G65" s="1"/>
      <c r="H65" s="1"/>
      <c r="I65" s="1"/>
      <c r="J65" s="1"/>
      <c r="K65" s="1"/>
      <c r="L65" s="1"/>
      <c r="M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</row>
    <row r="66" spans="1:45" x14ac:dyDescent="0.2">
      <c r="A66" s="5">
        <v>3.2000000000000015</v>
      </c>
      <c r="B66" s="1"/>
      <c r="C66" s="5">
        <f t="shared" si="2"/>
        <v>5.0600512535086839</v>
      </c>
      <c r="D66" s="1"/>
      <c r="E66" s="1"/>
      <c r="F66" s="1"/>
      <c r="G66" s="1"/>
      <c r="H66" s="1"/>
      <c r="I66" s="1"/>
      <c r="J66" s="1"/>
      <c r="K66" s="1"/>
      <c r="L66" s="1"/>
      <c r="M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</row>
    <row r="67" spans="1:45" x14ac:dyDescent="0.2">
      <c r="A67" s="5">
        <v>3.3000000000000016</v>
      </c>
      <c r="B67" s="1"/>
      <c r="C67" s="5">
        <f t="shared" si="2"/>
        <v>4.9261167283628557</v>
      </c>
      <c r="D67" s="1"/>
      <c r="E67" s="1"/>
      <c r="F67" s="1"/>
      <c r="G67" s="1"/>
      <c r="H67" s="1"/>
      <c r="I67" s="1"/>
      <c r="J67" s="1"/>
      <c r="K67" s="1"/>
      <c r="L67" s="1"/>
      <c r="M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</row>
    <row r="68" spans="1:45" x14ac:dyDescent="0.2">
      <c r="A68" s="5">
        <v>3.4000000000000017</v>
      </c>
      <c r="B68" s="1"/>
      <c r="C68" s="5">
        <f t="shared" si="2"/>
        <v>4.7876403063888038</v>
      </c>
      <c r="D68" s="1"/>
      <c r="E68" s="1"/>
      <c r="F68" s="1"/>
      <c r="G68" s="1"/>
      <c r="H68" s="1"/>
      <c r="I68" s="1"/>
      <c r="J68" s="1"/>
      <c r="K68" s="1"/>
      <c r="L68" s="1"/>
      <c r="M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</row>
    <row r="69" spans="1:45" x14ac:dyDescent="0.2">
      <c r="A69" s="5">
        <v>3.5000000000000018</v>
      </c>
      <c r="B69" s="1"/>
      <c r="C69" s="5">
        <f t="shared" si="2"/>
        <v>4.6449434289134874</v>
      </c>
      <c r="D69" s="1"/>
      <c r="E69" s="1"/>
      <c r="F69" s="1"/>
      <c r="G69" s="1"/>
      <c r="H69" s="1"/>
      <c r="I69" s="1"/>
      <c r="J69" s="1"/>
      <c r="K69" s="1"/>
      <c r="L69" s="1"/>
      <c r="M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</row>
    <row r="70" spans="1:45" x14ac:dyDescent="0.2">
      <c r="A70" s="5">
        <v>3.6000000000000019</v>
      </c>
      <c r="B70" s="1"/>
      <c r="C70" s="5">
        <f t="shared" si="2"/>
        <v>4.4985238539178773</v>
      </c>
      <c r="D70" s="1"/>
      <c r="E70" s="1"/>
      <c r="F70" s="1"/>
      <c r="G70" s="1"/>
      <c r="H70" s="1"/>
      <c r="I70" s="1"/>
      <c r="J70" s="1"/>
      <c r="K70" s="1"/>
      <c r="L70" s="1"/>
      <c r="M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</row>
    <row r="71" spans="1:45" x14ac:dyDescent="0.2">
      <c r="A71" s="5">
        <v>3.700000000000002</v>
      </c>
      <c r="B71" s="1"/>
      <c r="C71" s="5">
        <f t="shared" si="2"/>
        <v>4.3491380379187436</v>
      </c>
      <c r="D71" s="1"/>
      <c r="E71" s="1"/>
      <c r="F71" s="1"/>
      <c r="G71" s="1"/>
      <c r="H71" s="1"/>
      <c r="I71" s="1"/>
      <c r="J71" s="1"/>
      <c r="K71" s="1"/>
      <c r="L71" s="1"/>
      <c r="M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</row>
    <row r="72" spans="1:45" x14ac:dyDescent="0.2">
      <c r="A72" s="5">
        <v>3.800000000000002</v>
      </c>
      <c r="B72" s="1"/>
      <c r="C72" s="5">
        <f t="shared" si="2"/>
        <v>4.1979144305170113</v>
      </c>
      <c r="D72" s="1"/>
      <c r="E72" s="1"/>
      <c r="F72" s="1"/>
      <c r="G72" s="1"/>
      <c r="H72" s="1"/>
      <c r="I72" s="1"/>
      <c r="J72" s="1"/>
      <c r="K72" s="1"/>
      <c r="L72" s="1"/>
      <c r="M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</row>
    <row r="73" spans="1:45" x14ac:dyDescent="0.2">
      <c r="A73" s="5">
        <v>3.9000000000000021</v>
      </c>
      <c r="B73" s="1"/>
      <c r="C73" s="5">
        <f t="shared" si="2"/>
        <v>4.0464968782838282</v>
      </c>
      <c r="D73" s="1"/>
      <c r="E73" s="1"/>
      <c r="F73" s="1"/>
      <c r="G73" s="1"/>
      <c r="H73" s="1"/>
      <c r="I73" s="1"/>
      <c r="J73" s="1"/>
      <c r="K73" s="1"/>
      <c r="L73" s="1"/>
      <c r="M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</row>
    <row r="74" spans="1:45" x14ac:dyDescent="0.2">
      <c r="A74" s="5">
        <v>4.0000000000000018</v>
      </c>
      <c r="B74" s="1"/>
      <c r="C74" s="5">
        <f t="shared" si="2"/>
        <v>3.8971982058365424</v>
      </c>
      <c r="D74" s="1"/>
      <c r="E74" s="1"/>
      <c r="F74" s="1"/>
      <c r="G74" s="1"/>
      <c r="H74" s="1"/>
      <c r="I74" s="1"/>
      <c r="J74" s="1"/>
      <c r="K74" s="1"/>
      <c r="L74" s="1"/>
      <c r="M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</row>
    <row r="75" spans="1:45" x14ac:dyDescent="0.2">
      <c r="A75" s="5">
        <v>4.1000000000000014</v>
      </c>
      <c r="B75" s="1"/>
      <c r="C75" s="5">
        <f t="shared" si="2"/>
        <v>3.7531043006637281</v>
      </c>
      <c r="D75" s="1"/>
      <c r="E75" s="1"/>
      <c r="F75" s="1"/>
      <c r="G75" s="1"/>
      <c r="H75" s="1"/>
      <c r="I75" s="1"/>
      <c r="J75" s="1"/>
      <c r="K75" s="1"/>
      <c r="L75" s="1"/>
      <c r="M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</row>
    <row r="76" spans="1:45" x14ac:dyDescent="0.2">
      <c r="A76" s="5">
        <v>4.2000000000000011</v>
      </c>
      <c r="B76" s="1"/>
      <c r="C76" s="5">
        <f t="shared" si="2"/>
        <v>3.6180109780753682</v>
      </c>
      <c r="D76" s="1"/>
      <c r="E76" s="1"/>
      <c r="F76" s="1"/>
      <c r="G76" s="1"/>
      <c r="H76" s="1"/>
      <c r="I76" s="1"/>
      <c r="J76" s="1"/>
      <c r="K76" s="1"/>
      <c r="L76" s="1"/>
      <c r="M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</row>
    <row r="77" spans="1:45" x14ac:dyDescent="0.2">
      <c r="A77" s="5">
        <v>4.3000000000000007</v>
      </c>
      <c r="B77" s="1"/>
      <c r="C77" s="5">
        <f t="shared" si="2"/>
        <v>3.4960397364755247</v>
      </c>
      <c r="D77" s="1"/>
      <c r="E77" s="1"/>
      <c r="F77" s="1"/>
      <c r="G77" s="1"/>
      <c r="H77" s="1"/>
      <c r="I77" s="1"/>
      <c r="J77" s="1"/>
      <c r="K77" s="1"/>
      <c r="L77" s="1"/>
      <c r="M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</row>
    <row r="78" spans="1:45" x14ac:dyDescent="0.2">
      <c r="A78" s="5">
        <v>4.4000000000000004</v>
      </c>
      <c r="B78" s="1"/>
      <c r="C78" s="5">
        <f t="shared" si="2"/>
        <v>3.3908600610119617</v>
      </c>
      <c r="D78" s="1"/>
      <c r="E78" s="1"/>
      <c r="F78" s="1"/>
      <c r="G78" s="1"/>
      <c r="H78" s="1"/>
      <c r="I78" s="1"/>
      <c r="J78" s="1"/>
      <c r="K78" s="1"/>
      <c r="L78" s="1"/>
      <c r="M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</row>
    <row r="79" spans="1:45" x14ac:dyDescent="0.2">
      <c r="A79" s="5">
        <v>4.5</v>
      </c>
      <c r="B79" s="1"/>
      <c r="C79" s="5">
        <f t="shared" si="2"/>
        <v>3.3047149646696372</v>
      </c>
      <c r="D79" s="1"/>
      <c r="E79" s="1"/>
      <c r="F79" s="1"/>
      <c r="G79" s="1"/>
      <c r="H79" s="1"/>
      <c r="I79" s="1"/>
      <c r="J79" s="1"/>
      <c r="K79" s="1"/>
      <c r="L79" s="1"/>
      <c r="M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</row>
    <row r="80" spans="1:45" x14ac:dyDescent="0.2">
      <c r="A80" s="5">
        <v>4.5999999999999996</v>
      </c>
      <c r="B80" s="1"/>
      <c r="C80" s="5">
        <f t="shared" si="2"/>
        <v>3.2377436981005054</v>
      </c>
      <c r="D80" s="1"/>
      <c r="E80" s="1"/>
      <c r="F80" s="1"/>
      <c r="G80" s="1"/>
      <c r="H80" s="1"/>
      <c r="I80" s="1"/>
      <c r="J80" s="1"/>
      <c r="K80" s="1"/>
      <c r="L80" s="1"/>
      <c r="M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</row>
    <row r="81" spans="1:45" x14ac:dyDescent="0.2">
      <c r="A81" s="5">
        <v>4.6999999999999993</v>
      </c>
      <c r="B81" s="1"/>
      <c r="C81" s="5">
        <f t="shared" si="2"/>
        <v>3.1880423653101451</v>
      </c>
      <c r="D81" s="1"/>
      <c r="E81" s="1"/>
      <c r="F81" s="1"/>
      <c r="G81" s="1"/>
      <c r="H81" s="1"/>
      <c r="I81" s="1"/>
      <c r="J81" s="1"/>
      <c r="K81" s="1"/>
      <c r="L81" s="1"/>
      <c r="M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</row>
    <row r="82" spans="1:45" x14ac:dyDescent="0.2">
      <c r="A82" s="5">
        <v>4.7999999999999989</v>
      </c>
      <c r="B82" s="1"/>
      <c r="C82" s="5">
        <f t="shared" si="2"/>
        <v>3.1524144616341947</v>
      </c>
      <c r="D82" s="1"/>
      <c r="E82" s="1"/>
      <c r="F82" s="1"/>
      <c r="G82" s="1"/>
      <c r="H82" s="1"/>
      <c r="I82" s="1"/>
      <c r="J82" s="1"/>
      <c r="K82" s="1"/>
      <c r="L82" s="1"/>
      <c r="M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</row>
    <row r="83" spans="1:45" x14ac:dyDescent="0.2">
      <c r="A83" s="5">
        <v>4.8999999999999986</v>
      </c>
      <c r="B83" s="1"/>
      <c r="C83" s="5">
        <f t="shared" si="2"/>
        <v>3.1273262128854236</v>
      </c>
      <c r="D83" s="1"/>
      <c r="E83" s="1"/>
      <c r="F83" s="1"/>
      <c r="G83" s="1"/>
      <c r="H83" s="1"/>
      <c r="I83" s="1"/>
      <c r="J83" s="1"/>
      <c r="K83" s="1"/>
      <c r="L83" s="1"/>
      <c r="M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</row>
    <row r="84" spans="1:45" x14ac:dyDescent="0.2">
      <c r="A84" s="5">
        <v>4.9999999999999982</v>
      </c>
      <c r="B84" s="1"/>
      <c r="C84" s="5">
        <f t="shared" si="2"/>
        <v>3.1096101248001973</v>
      </c>
      <c r="D84" s="1"/>
      <c r="E84" s="1"/>
      <c r="F84" s="1"/>
      <c r="G84" s="1"/>
      <c r="H84" s="1"/>
      <c r="I84" s="1"/>
      <c r="J84" s="1"/>
      <c r="K84" s="1"/>
      <c r="L84" s="1"/>
      <c r="M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</row>
    <row r="85" spans="1:45" x14ac:dyDescent="0.2">
      <c r="A85" s="5">
        <v>5.0999999999999979</v>
      </c>
      <c r="B85" s="1"/>
      <c r="C85" s="5">
        <f t="shared" si="2"/>
        <v>3.0967770280970535</v>
      </c>
      <c r="D85" s="1"/>
      <c r="E85" s="1"/>
      <c r="F85" s="1"/>
      <c r="G85" s="1"/>
      <c r="H85" s="1"/>
      <c r="I85" s="1"/>
      <c r="J85" s="1"/>
      <c r="K85" s="1"/>
      <c r="L85" s="1"/>
      <c r="M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</row>
    <row r="86" spans="1:45" x14ac:dyDescent="0.2">
      <c r="A86" s="5">
        <v>5.1999999999999975</v>
      </c>
      <c r="B86" s="1"/>
      <c r="C86" s="5">
        <f t="shared" si="2"/>
        <v>3.0870360280674438</v>
      </c>
      <c r="D86" s="1"/>
      <c r="E86" s="1"/>
      <c r="F86" s="1"/>
      <c r="G86" s="1"/>
      <c r="H86" s="1"/>
      <c r="I86" s="1"/>
      <c r="J86" s="1"/>
      <c r="K86" s="1"/>
      <c r="L86" s="1"/>
      <c r="M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</row>
    <row r="87" spans="1:45" x14ac:dyDescent="0.2">
      <c r="A87" s="5">
        <v>5.2999999999999972</v>
      </c>
      <c r="B87" s="1"/>
      <c r="C87" s="5">
        <f t="shared" si="2"/>
        <v>3.0791749866127893</v>
      </c>
      <c r="D87" s="1"/>
      <c r="E87" s="1"/>
      <c r="F87" s="1"/>
      <c r="G87" s="1"/>
      <c r="H87" s="1"/>
      <c r="I87" s="1"/>
      <c r="J87" s="1"/>
      <c r="K87" s="1"/>
      <c r="L87" s="1"/>
      <c r="M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</row>
    <row r="88" spans="1:45" x14ac:dyDescent="0.2">
      <c r="A88" s="5">
        <v>5.3999999999999968</v>
      </c>
      <c r="B88" s="1"/>
      <c r="C88" s="5">
        <f t="shared" si="2"/>
        <v>3.0724085257230636</v>
      </c>
      <c r="D88" s="1"/>
      <c r="E88" s="1"/>
      <c r="F88" s="1"/>
      <c r="G88" s="1"/>
      <c r="H88" s="1"/>
      <c r="I88" s="1"/>
      <c r="J88" s="1"/>
      <c r="K88" s="1"/>
      <c r="L88" s="1"/>
      <c r="M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</row>
    <row r="89" spans="1:45" x14ac:dyDescent="0.2">
      <c r="A89" s="5">
        <v>5.4999999999999964</v>
      </c>
      <c r="B89" s="1"/>
      <c r="C89" s="5">
        <f t="shared" si="2"/>
        <v>3.0662440458479496</v>
      </c>
      <c r="D89" s="1"/>
      <c r="E89" s="1"/>
      <c r="F89" s="1"/>
      <c r="G89" s="1"/>
      <c r="H89" s="1"/>
      <c r="I89" s="1"/>
      <c r="J89" s="1"/>
      <c r="K89" s="1"/>
      <c r="L89" s="1"/>
      <c r="M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</row>
    <row r="90" spans="1:45" x14ac:dyDescent="0.2">
      <c r="A90" s="5">
        <v>5.5999999999999961</v>
      </c>
      <c r="B90" s="1"/>
      <c r="C90" s="5">
        <f t="shared" si="2"/>
        <v>3.060380340803992</v>
      </c>
      <c r="D90" s="1"/>
      <c r="E90" s="1"/>
      <c r="F90" s="1"/>
      <c r="G90" s="1"/>
      <c r="H90" s="1"/>
      <c r="I90" s="1"/>
      <c r="J90" s="1"/>
      <c r="K90" s="1"/>
      <c r="L90" s="1"/>
      <c r="M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</row>
    <row r="91" spans="1:45" x14ac:dyDescent="0.2">
      <c r="A91" s="5">
        <v>5.6999999999999957</v>
      </c>
      <c r="B91" s="1"/>
      <c r="C91" s="5">
        <f t="shared" si="2"/>
        <v>3.0546370528065832</v>
      </c>
      <c r="D91" s="1"/>
      <c r="E91" s="1"/>
      <c r="F91" s="1"/>
      <c r="G91" s="1"/>
      <c r="H91" s="1"/>
      <c r="I91" s="1"/>
      <c r="J91" s="1"/>
      <c r="K91" s="1"/>
      <c r="L91" s="1"/>
      <c r="M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</row>
    <row r="92" spans="1:45" x14ac:dyDescent="0.2">
      <c r="A92" s="5">
        <v>5.7999999999999954</v>
      </c>
      <c r="B92" s="1"/>
      <c r="C92" s="5">
        <f t="shared" si="2"/>
        <v>3.0489081105186084</v>
      </c>
      <c r="D92" s="1"/>
      <c r="E92" s="1"/>
      <c r="F92" s="1"/>
      <c r="G92" s="1"/>
      <c r="H92" s="1"/>
      <c r="I92" s="1"/>
      <c r="J92" s="1"/>
      <c r="K92" s="1"/>
      <c r="L92" s="1"/>
      <c r="M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</row>
    <row r="93" spans="1:45" x14ac:dyDescent="0.2">
      <c r="A93" s="5">
        <v>5.899999999999995</v>
      </c>
      <c r="B93" s="1"/>
      <c r="C93" s="5">
        <f t="shared" si="2"/>
        <v>3.0431321045592408</v>
      </c>
      <c r="D93" s="1"/>
      <c r="E93" s="1"/>
      <c r="F93" s="1"/>
      <c r="G93" s="1"/>
      <c r="H93" s="1"/>
      <c r="I93" s="1"/>
      <c r="J93" s="1"/>
      <c r="K93" s="1"/>
      <c r="L93" s="1"/>
      <c r="M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</row>
    <row r="94" spans="1:45" x14ac:dyDescent="0.2">
      <c r="A94" s="5">
        <v>5.9999999999999947</v>
      </c>
      <c r="B94" s="1"/>
      <c r="C94" s="5">
        <f t="shared" si="2"/>
        <v>3.037273958340684</v>
      </c>
      <c r="D94" s="1"/>
      <c r="E94" s="1"/>
      <c r="F94" s="1"/>
      <c r="G94" s="1"/>
      <c r="H94" s="1"/>
      <c r="I94" s="1"/>
      <c r="J94" s="1"/>
      <c r="K94" s="1"/>
      <c r="L94" s="1"/>
      <c r="M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</row>
    <row r="95" spans="1:45" x14ac:dyDescent="0.2">
      <c r="A95" s="5">
        <v>6.0999999999999943</v>
      </c>
      <c r="B95" s="1"/>
      <c r="C95" s="5">
        <f t="shared" si="2"/>
        <v>3.0313138454099384</v>
      </c>
      <c r="D95" s="1"/>
      <c r="E95" s="1"/>
      <c r="F95" s="1"/>
      <c r="G95" s="1"/>
      <c r="H95" s="1"/>
      <c r="I95" s="1"/>
      <c r="J95" s="1"/>
      <c r="K95" s="1"/>
      <c r="L95" s="1"/>
      <c r="M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</row>
    <row r="96" spans="1:45" x14ac:dyDescent="0.2">
      <c r="A96" s="5">
        <v>6.199999999999994</v>
      </c>
      <c r="B96" s="1"/>
      <c r="C96" s="5">
        <f t="shared" si="2"/>
        <v>3.0252406225105433</v>
      </c>
      <c r="D96" s="1"/>
      <c r="E96" s="1"/>
      <c r="F96" s="1"/>
      <c r="G96" s="1"/>
      <c r="H96" s="1"/>
      <c r="I96" s="1"/>
      <c r="J96" s="1"/>
      <c r="K96" s="1"/>
      <c r="L96" s="1"/>
      <c r="M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</row>
    <row r="97" spans="1:45" x14ac:dyDescent="0.2">
      <c r="A97" s="5">
        <v>6.2999999999999936</v>
      </c>
      <c r="B97" s="1"/>
      <c r="C97" s="5">
        <f t="shared" si="2"/>
        <v>3.0190480102673769</v>
      </c>
      <c r="D97" s="1"/>
      <c r="E97" s="1"/>
      <c r="F97" s="1"/>
      <c r="G97" s="1"/>
      <c r="H97" s="1"/>
      <c r="I97" s="1"/>
      <c r="J97" s="1"/>
      <c r="K97" s="1"/>
      <c r="L97" s="1"/>
      <c r="M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</row>
    <row r="98" spans="1:45" x14ac:dyDescent="0.2">
      <c r="A98" s="5">
        <v>6.3999999999999932</v>
      </c>
      <c r="B98" s="1"/>
      <c r="C98" s="5">
        <f t="shared" si="2"/>
        <v>3.0127324109409948</v>
      </c>
      <c r="D98" s="1"/>
      <c r="E98" s="1"/>
      <c r="F98" s="1"/>
      <c r="G98" s="1"/>
      <c r="H98" s="1"/>
      <c r="I98" s="1"/>
      <c r="J98" s="1"/>
      <c r="K98" s="1"/>
      <c r="L98" s="1"/>
      <c r="M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</row>
    <row r="99" spans="1:45" x14ac:dyDescent="0.2">
      <c r="A99" s="5">
        <v>6.4999999999999929</v>
      </c>
      <c r="B99" s="1"/>
      <c r="C99" s="5">
        <f t="shared" ref="C99:C134" si="3">LOG((10^$G$5)/(1+10^$G$2)*(10^(-1*(A99/$G$3)^$G$4+$G$2)+10^(-1*(A99/$G$6)^$G$4)))</f>
        <v>3.0062916828371331</v>
      </c>
      <c r="D99" s="1"/>
      <c r="E99" s="1"/>
      <c r="F99" s="1"/>
      <c r="G99" s="1"/>
      <c r="H99" s="1"/>
      <c r="I99" s="1"/>
      <c r="J99" s="1"/>
      <c r="K99" s="1"/>
      <c r="L99" s="1"/>
      <c r="M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</row>
    <row r="100" spans="1:45" x14ac:dyDescent="0.2">
      <c r="A100" s="5">
        <v>6.5999999999999925</v>
      </c>
      <c r="B100" s="1"/>
      <c r="C100" s="5">
        <f t="shared" si="3"/>
        <v>2.9997244635233495</v>
      </c>
      <c r="D100" s="1"/>
      <c r="E100" s="1"/>
      <c r="F100" s="1"/>
      <c r="G100" s="1"/>
      <c r="H100" s="1"/>
      <c r="I100" s="1"/>
      <c r="J100" s="1"/>
      <c r="K100" s="1"/>
      <c r="L100" s="1"/>
      <c r="M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</row>
    <row r="101" spans="1:45" x14ac:dyDescent="0.2">
      <c r="A101" s="5">
        <v>6.6999999999999922</v>
      </c>
      <c r="B101" s="1"/>
      <c r="C101" s="5">
        <f t="shared" si="3"/>
        <v>2.9930298022835431</v>
      </c>
      <c r="D101" s="1"/>
      <c r="E101" s="1"/>
      <c r="F101" s="1"/>
      <c r="G101" s="1"/>
      <c r="H101" s="1"/>
      <c r="I101" s="1"/>
      <c r="J101" s="1"/>
      <c r="K101" s="1"/>
      <c r="L101" s="1"/>
      <c r="M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</row>
    <row r="102" spans="1:45" x14ac:dyDescent="0.2">
      <c r="A102" s="5">
        <v>6.7999999999999918</v>
      </c>
      <c r="B102" s="1"/>
      <c r="C102" s="5">
        <f t="shared" si="3"/>
        <v>2.9862069637773629</v>
      </c>
      <c r="D102" s="1"/>
      <c r="E102" s="1"/>
      <c r="F102" s="1"/>
      <c r="G102" s="1"/>
      <c r="H102" s="1"/>
      <c r="I102" s="1"/>
      <c r="J102" s="1"/>
      <c r="K102" s="1"/>
      <c r="L102" s="1"/>
      <c r="M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</row>
    <row r="103" spans="1:45" x14ac:dyDescent="0.2">
      <c r="A103" s="5">
        <v>6.8999999999999915</v>
      </c>
      <c r="B103" s="1"/>
      <c r="C103" s="5">
        <f t="shared" si="3"/>
        <v>2.9792553248495284</v>
      </c>
      <c r="D103" s="1"/>
      <c r="E103" s="1"/>
      <c r="F103" s="1"/>
      <c r="G103" s="1"/>
      <c r="H103" s="1"/>
      <c r="I103" s="1"/>
      <c r="J103" s="1"/>
      <c r="K103" s="1"/>
      <c r="L103" s="1"/>
      <c r="M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</row>
    <row r="104" spans="1:45" x14ac:dyDescent="0.2">
      <c r="A104" s="5">
        <v>6.9999999999999911</v>
      </c>
      <c r="B104" s="1"/>
      <c r="C104" s="5">
        <f t="shared" si="3"/>
        <v>2.9721743211538065</v>
      </c>
      <c r="D104" s="1"/>
      <c r="E104" s="1"/>
      <c r="F104" s="1"/>
      <c r="G104" s="1"/>
      <c r="H104" s="1"/>
      <c r="I104" s="1"/>
      <c r="J104" s="1"/>
      <c r="K104" s="1"/>
      <c r="L104" s="1"/>
      <c r="M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</row>
    <row r="105" spans="1:45" x14ac:dyDescent="0.2">
      <c r="A105" s="5">
        <v>7.0999999999999908</v>
      </c>
      <c r="B105" s="1"/>
      <c r="C105" s="5">
        <f t="shared" si="3"/>
        <v>2.9649634199644677</v>
      </c>
      <c r="D105" s="1"/>
      <c r="E105" s="1"/>
      <c r="F105" s="1"/>
      <c r="G105" s="1"/>
      <c r="H105" s="1"/>
      <c r="I105" s="1"/>
      <c r="J105" s="1"/>
      <c r="K105" s="1"/>
      <c r="L105" s="1"/>
      <c r="M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</row>
    <row r="106" spans="1:45" x14ac:dyDescent="0.2">
      <c r="A106" s="5">
        <v>7.1999999999999904</v>
      </c>
      <c r="B106" s="1"/>
      <c r="C106" s="5">
        <f t="shared" si="3"/>
        <v>2.9576221065222521</v>
      </c>
      <c r="D106" s="1"/>
      <c r="E106" s="1"/>
      <c r="F106" s="1"/>
      <c r="G106" s="1"/>
      <c r="H106" s="1"/>
      <c r="I106" s="1"/>
      <c r="J106" s="1"/>
      <c r="K106" s="1"/>
      <c r="L106" s="1"/>
      <c r="M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</row>
    <row r="107" spans="1:45" x14ac:dyDescent="0.2">
      <c r="A107" s="5">
        <v>7.2999999999999901</v>
      </c>
      <c r="B107" s="1"/>
      <c r="C107" s="5">
        <f t="shared" si="3"/>
        <v>2.9501498772583998</v>
      </c>
      <c r="D107" s="1"/>
      <c r="E107" s="1"/>
      <c r="F107" s="1"/>
      <c r="G107" s="1"/>
      <c r="H107" s="1"/>
      <c r="I107" s="1"/>
      <c r="J107" s="1"/>
      <c r="K107" s="1"/>
      <c r="L107" s="1"/>
      <c r="M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</row>
    <row r="108" spans="1:45" x14ac:dyDescent="0.2">
      <c r="A108" s="5">
        <v>7.3999999999999897</v>
      </c>
      <c r="B108" s="1"/>
      <c r="C108" s="5">
        <f t="shared" si="3"/>
        <v>2.9425462364562613</v>
      </c>
      <c r="D108" s="1"/>
      <c r="E108" s="1"/>
      <c r="F108" s="1"/>
      <c r="G108" s="1"/>
      <c r="H108" s="1"/>
      <c r="I108" s="1"/>
      <c r="J108" s="1"/>
      <c r="K108" s="1"/>
      <c r="L108" s="1"/>
      <c r="M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</row>
    <row r="109" spans="1:45" x14ac:dyDescent="0.2">
      <c r="A109" s="5">
        <v>7.4999999999999893</v>
      </c>
      <c r="B109" s="1"/>
      <c r="C109" s="5">
        <f t="shared" si="3"/>
        <v>2.9348106946032089</v>
      </c>
      <c r="D109" s="1"/>
      <c r="E109" s="1"/>
      <c r="F109" s="1"/>
      <c r="G109" s="1"/>
      <c r="H109" s="1"/>
      <c r="I109" s="1"/>
      <c r="J109" s="1"/>
      <c r="K109" s="1"/>
      <c r="L109" s="1"/>
      <c r="M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</row>
    <row r="110" spans="1:45" x14ac:dyDescent="0.2">
      <c r="A110" s="5">
        <v>7.599999999999989</v>
      </c>
      <c r="B110" s="1"/>
      <c r="C110" s="5">
        <f t="shared" si="3"/>
        <v>2.9269427675608224</v>
      </c>
      <c r="D110" s="1"/>
      <c r="E110" s="1"/>
      <c r="F110" s="1"/>
      <c r="G110" s="1"/>
      <c r="H110" s="1"/>
      <c r="I110" s="1"/>
      <c r="J110" s="1"/>
      <c r="K110" s="1"/>
      <c r="L110" s="1"/>
      <c r="M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</row>
    <row r="111" spans="1:45" x14ac:dyDescent="0.2">
      <c r="A111" s="5">
        <v>7.6999999999999886</v>
      </c>
      <c r="B111" s="1"/>
      <c r="C111" s="5">
        <f t="shared" si="3"/>
        <v>2.9189419761256126</v>
      </c>
      <c r="D111" s="1"/>
      <c r="E111" s="1"/>
      <c r="F111" s="1"/>
      <c r="G111" s="1"/>
      <c r="H111" s="1"/>
      <c r="I111" s="1"/>
      <c r="J111" s="1"/>
      <c r="K111" s="1"/>
      <c r="L111" s="1"/>
      <c r="M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</row>
    <row r="112" spans="1:45" x14ac:dyDescent="0.2">
      <c r="A112" s="5">
        <v>7.7999999999999883</v>
      </c>
      <c r="B112" s="1"/>
      <c r="C112" s="5">
        <f t="shared" si="3"/>
        <v>2.9108078457740607</v>
      </c>
      <c r="D112" s="1"/>
      <c r="E112" s="1"/>
      <c r="F112" s="1"/>
      <c r="G112" s="1"/>
      <c r="H112" s="1"/>
      <c r="I112" s="1"/>
      <c r="J112" s="1"/>
      <c r="K112" s="1"/>
      <c r="L112" s="1"/>
      <c r="M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</row>
    <row r="113" spans="1:45" x14ac:dyDescent="0.2">
      <c r="A113" s="5">
        <v>7.8999999999999879</v>
      </c>
      <c r="B113" s="1"/>
      <c r="C113" s="5">
        <f t="shared" si="3"/>
        <v>2.9025399064941899</v>
      </c>
      <c r="D113" s="1"/>
      <c r="E113" s="1"/>
      <c r="F113" s="1"/>
      <c r="G113" s="1"/>
      <c r="H113" s="1"/>
      <c r="I113" s="1"/>
      <c r="J113" s="1"/>
      <c r="K113" s="1"/>
      <c r="L113" s="1"/>
      <c r="M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</row>
    <row r="114" spans="1:45" x14ac:dyDescent="0.2">
      <c r="A114" s="5">
        <v>7.9999999999999876</v>
      </c>
      <c r="B114" s="1"/>
      <c r="C114" s="5">
        <f t="shared" si="3"/>
        <v>2.8941376926580595</v>
      </c>
      <c r="D114" s="1"/>
      <c r="E114" s="1"/>
      <c r="F114" s="1"/>
      <c r="G114" s="1"/>
      <c r="H114" s="1"/>
      <c r="I114" s="1"/>
      <c r="J114" s="1"/>
      <c r="K114" s="1"/>
      <c r="L114" s="1"/>
      <c r="M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</row>
    <row r="115" spans="1:45" x14ac:dyDescent="0.2">
      <c r="A115" s="5">
        <v>8.0999999999999872</v>
      </c>
      <c r="B115" s="1"/>
      <c r="C115" s="5">
        <f t="shared" si="3"/>
        <v>2.8856007429142339</v>
      </c>
      <c r="D115" s="1"/>
      <c r="E115" s="1"/>
      <c r="F115" s="1"/>
      <c r="G115" s="1"/>
      <c r="H115" s="1"/>
      <c r="I115" s="1"/>
      <c r="J115" s="1"/>
      <c r="K115" s="1"/>
      <c r="L115" s="1"/>
      <c r="M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</row>
    <row r="116" spans="1:45" x14ac:dyDescent="0.2">
      <c r="A116" s="5">
        <v>8.1999999999999869</v>
      </c>
      <c r="B116" s="1"/>
      <c r="C116" s="5">
        <f t="shared" si="3"/>
        <v>2.8769286000907144</v>
      </c>
      <c r="D116" s="1"/>
      <c r="E116" s="1"/>
      <c r="F116" s="1"/>
      <c r="G116" s="1"/>
      <c r="H116" s="1"/>
      <c r="I116" s="1"/>
      <c r="J116" s="1"/>
      <c r="K116" s="1"/>
      <c r="L116" s="1"/>
      <c r="M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</row>
    <row r="117" spans="1:45" x14ac:dyDescent="0.2">
      <c r="A117" s="5">
        <v>8.2999999999999865</v>
      </c>
      <c r="B117" s="1"/>
      <c r="C117" s="5">
        <f t="shared" si="3"/>
        <v>2.868120811104057</v>
      </c>
      <c r="D117" s="1"/>
      <c r="E117" s="1"/>
      <c r="F117" s="1"/>
      <c r="G117" s="1"/>
      <c r="H117" s="1"/>
      <c r="I117" s="1"/>
      <c r="J117" s="1"/>
      <c r="K117" s="1"/>
      <c r="L117" s="1"/>
      <c r="M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</row>
    <row r="118" spans="1:45" x14ac:dyDescent="0.2">
      <c r="A118" s="5">
        <v>8.3999999999999861</v>
      </c>
      <c r="B118" s="1"/>
      <c r="C118" s="5">
        <f t="shared" si="3"/>
        <v>2.8591769268727352</v>
      </c>
      <c r="D118" s="1"/>
      <c r="E118" s="1"/>
      <c r="F118" s="1"/>
      <c r="G118" s="1"/>
      <c r="H118" s="1"/>
      <c r="I118" s="1"/>
      <c r="J118" s="1"/>
      <c r="K118" s="1"/>
      <c r="L118" s="1"/>
      <c r="M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</row>
    <row r="119" spans="1:45" x14ac:dyDescent="0.2">
      <c r="A119" s="5">
        <v>8.4999999999999858</v>
      </c>
      <c r="B119" s="1"/>
      <c r="C119" s="5">
        <f t="shared" si="3"/>
        <v>2.8500965022338529</v>
      </c>
      <c r="D119" s="1"/>
      <c r="E119" s="1"/>
      <c r="F119" s="1"/>
      <c r="G119" s="1"/>
      <c r="H119" s="1"/>
      <c r="I119" s="1"/>
      <c r="J119" s="1"/>
      <c r="K119" s="1"/>
      <c r="L119" s="1"/>
      <c r="M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</row>
    <row r="120" spans="1:45" x14ac:dyDescent="0.2">
      <c r="A120" s="5">
        <v>8.5999999999999854</v>
      </c>
      <c r="B120" s="1"/>
      <c r="C120" s="5">
        <f t="shared" si="3"/>
        <v>2.840879095862765</v>
      </c>
      <c r="D120" s="1"/>
      <c r="E120" s="1"/>
      <c r="F120" s="1"/>
      <c r="G120" s="1"/>
      <c r="H120" s="1"/>
      <c r="I120" s="1"/>
      <c r="J120" s="1"/>
      <c r="K120" s="1"/>
      <c r="L120" s="1"/>
      <c r="M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</row>
    <row r="121" spans="1:45" x14ac:dyDescent="0.2">
      <c r="A121" s="5">
        <v>8.6999999999999851</v>
      </c>
      <c r="B121" s="1"/>
      <c r="C121" s="5">
        <f t="shared" si="3"/>
        <v>2.831524270195342</v>
      </c>
      <c r="D121" s="1"/>
      <c r="E121" s="1"/>
      <c r="F121" s="1"/>
      <c r="G121" s="1"/>
      <c r="H121" s="1"/>
      <c r="I121" s="1"/>
      <c r="J121" s="1"/>
      <c r="K121" s="1"/>
      <c r="L121" s="1"/>
      <c r="M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</row>
    <row r="122" spans="1:45" x14ac:dyDescent="0.2">
      <c r="A122" s="5">
        <v>8.7999999999999847</v>
      </c>
      <c r="B122" s="1"/>
      <c r="C122" s="5">
        <f t="shared" si="3"/>
        <v>2.8220315913527343</v>
      </c>
      <c r="D122" s="1"/>
      <c r="E122" s="1"/>
      <c r="F122" s="1"/>
      <c r="G122" s="1"/>
      <c r="H122" s="1"/>
      <c r="I122" s="1"/>
      <c r="J122" s="1"/>
      <c r="K122" s="1"/>
      <c r="L122" s="1"/>
      <c r="M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</row>
    <row r="123" spans="1:45" x14ac:dyDescent="0.2">
      <c r="A123" s="5">
        <v>8.8999999999999844</v>
      </c>
      <c r="B123" s="1"/>
      <c r="C123" s="5">
        <f t="shared" si="3"/>
        <v>2.8124006290684882</v>
      </c>
      <c r="D123" s="1"/>
      <c r="E123" s="1"/>
      <c r="F123" s="1"/>
      <c r="G123" s="1"/>
      <c r="H123" s="1"/>
      <c r="I123" s="1"/>
      <c r="J123" s="1"/>
      <c r="K123" s="1"/>
      <c r="L123" s="1"/>
      <c r="M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</row>
    <row r="124" spans="1:45" x14ac:dyDescent="0.2">
      <c r="A124" s="5">
        <v>8.999999999999984</v>
      </c>
      <c r="B124" s="1"/>
      <c r="C124" s="5">
        <f t="shared" si="3"/>
        <v>2.8026309566179224</v>
      </c>
      <c r="D124" s="1"/>
      <c r="E124" s="1"/>
      <c r="F124" s="1"/>
      <c r="G124" s="1"/>
      <c r="H124" s="1"/>
      <c r="I124" s="1"/>
      <c r="J124" s="1"/>
      <c r="K124" s="1"/>
      <c r="L124" s="1"/>
      <c r="M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</row>
    <row r="125" spans="1:45" x14ac:dyDescent="0.2">
      <c r="A125" s="5">
        <v>9.0999999999999837</v>
      </c>
      <c r="B125" s="1"/>
      <c r="C125" s="5">
        <f t="shared" si="3"/>
        <v>2.7927221507496629</v>
      </c>
      <c r="D125" s="1"/>
      <c r="E125" s="1"/>
      <c r="F125" s="1"/>
      <c r="G125" s="1"/>
      <c r="H125" s="1"/>
      <c r="I125" s="1"/>
      <c r="J125" s="1"/>
      <c r="K125" s="1"/>
      <c r="L125" s="1"/>
      <c r="M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</row>
    <row r="126" spans="1:45" x14ac:dyDescent="0.2">
      <c r="A126" s="5">
        <v>9.1999999999999833</v>
      </c>
      <c r="B126" s="1"/>
      <c r="C126" s="5">
        <f t="shared" si="3"/>
        <v>2.7826737916192399</v>
      </c>
      <c r="D126" s="1"/>
      <c r="E126" s="1"/>
      <c r="F126" s="1"/>
      <c r="G126" s="1"/>
      <c r="H126" s="1"/>
      <c r="I126" s="1"/>
      <c r="J126" s="1"/>
      <c r="K126" s="1"/>
      <c r="L126" s="1"/>
      <c r="M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</row>
    <row r="127" spans="1:45" x14ac:dyDescent="0.2">
      <c r="A127" s="5">
        <v>9.2999999999999829</v>
      </c>
      <c r="B127" s="1"/>
      <c r="C127" s="5">
        <f t="shared" si="3"/>
        <v>2.7724854627246733</v>
      </c>
      <c r="D127" s="1"/>
      <c r="E127" s="1"/>
      <c r="F127" s="1"/>
      <c r="G127" s="1"/>
      <c r="H127" s="1"/>
      <c r="I127" s="1"/>
      <c r="J127" s="1"/>
      <c r="K127" s="1"/>
      <c r="L127" s="1"/>
      <c r="M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</row>
    <row r="128" spans="1:45" x14ac:dyDescent="0.2">
      <c r="A128" s="5">
        <v>9.3999999999999826</v>
      </c>
      <c r="B128" s="1"/>
      <c r="C128" s="5">
        <f t="shared" si="3"/>
        <v>2.7621567508439573</v>
      </c>
      <c r="D128" s="1"/>
      <c r="E128" s="1"/>
      <c r="F128" s="1"/>
      <c r="G128" s="1"/>
      <c r="H128" s="1"/>
      <c r="I128" s="1"/>
      <c r="J128" s="1"/>
      <c r="K128" s="1"/>
      <c r="L128" s="1"/>
      <c r="M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</row>
    <row r="129" spans="1:45" x14ac:dyDescent="0.2">
      <c r="A129" s="5">
        <v>9.4999999999999822</v>
      </c>
      <c r="B129" s="1"/>
      <c r="C129" s="5">
        <f t="shared" si="3"/>
        <v>2.7516872459743706</v>
      </c>
      <c r="D129" s="1"/>
      <c r="E129" s="1"/>
      <c r="F129" s="1"/>
      <c r="G129" s="1"/>
      <c r="H129" s="1"/>
      <c r="I129" s="1"/>
      <c r="J129" s="1"/>
      <c r="K129" s="1"/>
      <c r="L129" s="1"/>
      <c r="M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</row>
    <row r="130" spans="1:45" x14ac:dyDescent="0.2">
      <c r="A130" s="5">
        <v>9.5999999999999819</v>
      </c>
      <c r="B130" s="1"/>
      <c r="C130" s="5">
        <f t="shared" si="3"/>
        <v>2.7410765412735456</v>
      </c>
      <c r="D130" s="1"/>
      <c r="E130" s="1"/>
      <c r="F130" s="1"/>
      <c r="G130" s="1"/>
      <c r="H130" s="1"/>
      <c r="I130" s="1"/>
      <c r="J130" s="1"/>
      <c r="K130" s="1"/>
      <c r="L130" s="1"/>
      <c r="M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</row>
    <row r="131" spans="1:45" x14ac:dyDescent="0.2">
      <c r="A131" s="5">
        <v>9.6999999999999815</v>
      </c>
      <c r="B131" s="1"/>
      <c r="C131" s="5">
        <f t="shared" si="3"/>
        <v>2.7303242330022157</v>
      </c>
      <c r="D131" s="1"/>
      <c r="E131" s="1"/>
      <c r="F131" s="1"/>
      <c r="G131" s="1"/>
      <c r="H131" s="1"/>
      <c r="I131" s="1"/>
      <c r="J131" s="1"/>
      <c r="K131" s="1"/>
      <c r="L131" s="1"/>
      <c r="M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</row>
    <row r="132" spans="1:45" x14ac:dyDescent="0.2">
      <c r="A132" s="5">
        <v>9.7999999999999812</v>
      </c>
      <c r="B132" s="1"/>
      <c r="C132" s="5">
        <f t="shared" si="3"/>
        <v>2.719429920468591</v>
      </c>
      <c r="D132" s="1"/>
      <c r="E132" s="1"/>
      <c r="F132" s="1"/>
      <c r="G132" s="1"/>
      <c r="H132" s="1"/>
      <c r="I132" s="1"/>
      <c r="J132" s="1"/>
      <c r="K132" s="1"/>
      <c r="L132" s="1"/>
      <c r="M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</row>
    <row r="133" spans="1:45" x14ac:dyDescent="0.2">
      <c r="A133" s="5">
        <v>9.8999999999999808</v>
      </c>
      <c r="B133" s="1"/>
      <c r="C133" s="5">
        <f t="shared" si="3"/>
        <v>2.7083932059742879</v>
      </c>
      <c r="D133" s="1"/>
      <c r="E133" s="1"/>
      <c r="F133" s="1"/>
      <c r="G133" s="1"/>
      <c r="H133" s="1"/>
      <c r="I133" s="1"/>
      <c r="J133" s="1"/>
      <c r="K133" s="1"/>
      <c r="L133" s="1"/>
      <c r="M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</row>
    <row r="134" spans="1:45" x14ac:dyDescent="0.2">
      <c r="A134" s="5">
        <v>9.9999999999999805</v>
      </c>
      <c r="B134" s="1"/>
      <c r="C134" s="5">
        <f t="shared" si="3"/>
        <v>2.6972136947617575</v>
      </c>
      <c r="D134" s="1"/>
      <c r="E134" s="1"/>
      <c r="F134" s="1"/>
      <c r="G134" s="1"/>
      <c r="H134" s="1"/>
      <c r="I134" s="1"/>
      <c r="J134" s="1"/>
      <c r="K134" s="1"/>
      <c r="L134" s="1"/>
      <c r="M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</row>
  </sheetData>
  <mergeCells count="1">
    <mergeCell ref="F12:L14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28"/>
  <sheetViews>
    <sheetView zoomScale="80" zoomScaleNormal="80" workbookViewId="0"/>
  </sheetViews>
  <sheetFormatPr defaultRowHeight="12.75" x14ac:dyDescent="0.2"/>
  <cols>
    <col min="1" max="1" width="9.140625" style="17"/>
    <col min="2" max="3" width="9.85546875" style="17" customWidth="1"/>
    <col min="4" max="4" width="9.140625" style="17"/>
    <col min="6" max="6" width="11.42578125" bestFit="1" customWidth="1"/>
  </cols>
  <sheetData>
    <row r="1" spans="1:33" ht="24" customHeight="1" x14ac:dyDescent="0.2">
      <c r="A1" s="3" t="s">
        <v>0</v>
      </c>
      <c r="B1" s="12" t="s">
        <v>13</v>
      </c>
      <c r="C1" s="12" t="s">
        <v>14</v>
      </c>
      <c r="D1" s="3" t="s">
        <v>15</v>
      </c>
      <c r="E1" s="10"/>
      <c r="F1" s="3" t="s">
        <v>17</v>
      </c>
      <c r="G1" s="3" t="s">
        <v>18</v>
      </c>
      <c r="H1" s="3" t="s">
        <v>27</v>
      </c>
      <c r="I1" s="10"/>
      <c r="J1" s="1"/>
      <c r="K1" s="10"/>
      <c r="L1" s="10"/>
      <c r="M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"/>
      <c r="AB1" s="1"/>
      <c r="AC1" s="1"/>
      <c r="AD1" s="1"/>
      <c r="AE1" s="1"/>
      <c r="AF1" s="1"/>
      <c r="AG1" s="1"/>
    </row>
    <row r="2" spans="1:33" x14ac:dyDescent="0.2">
      <c r="A2" s="10">
        <v>0</v>
      </c>
      <c r="B2" s="10">
        <v>6.9867717340000004</v>
      </c>
      <c r="C2" s="10">
        <f t="shared" ref="C2:C24" si="0">LOG((10^$G$5)/(1+10^$G$2)*(10^(-1*(A2/$G$3)^$G$4+$G$2)+10^(-1*(A2/$G$6)^$G$4)))</f>
        <v>6.8315252373227731</v>
      </c>
      <c r="D2" s="10">
        <f t="shared" ref="D2:D24" si="1" xml:space="preserve"> (B2 - C2)^2</f>
        <v>2.4101474730552359E-2</v>
      </c>
      <c r="E2" s="10"/>
      <c r="F2" s="10" t="s">
        <v>25</v>
      </c>
      <c r="G2" s="19">
        <v>1.7262499358524792</v>
      </c>
      <c r="H2" s="19">
        <v>0.58845900908049065</v>
      </c>
      <c r="I2" s="10"/>
      <c r="J2" s="10"/>
      <c r="K2" s="10"/>
      <c r="L2" s="13" t="s">
        <v>28</v>
      </c>
      <c r="M2" s="19">
        <v>0.35862361111776098</v>
      </c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"/>
      <c r="AB2" s="1"/>
      <c r="AC2" s="1"/>
      <c r="AD2" s="1"/>
      <c r="AE2" s="1"/>
      <c r="AF2" s="1"/>
      <c r="AG2" s="1"/>
    </row>
    <row r="3" spans="1:33" x14ac:dyDescent="0.2">
      <c r="A3" s="10">
        <v>1</v>
      </c>
      <c r="B3" s="10">
        <v>6.602059991</v>
      </c>
      <c r="C3" s="10">
        <f t="shared" si="0"/>
        <v>6.7391548163322277</v>
      </c>
      <c r="D3" s="10">
        <f t="shared" si="1"/>
        <v>1.8794991132874028E-2</v>
      </c>
      <c r="E3" s="10"/>
      <c r="F3" s="10" t="s">
        <v>24</v>
      </c>
      <c r="G3" s="19">
        <v>2.8223176795088318</v>
      </c>
      <c r="H3" s="19">
        <v>0.8084366866675391</v>
      </c>
      <c r="I3" s="10"/>
      <c r="J3" s="10"/>
      <c r="K3" s="10"/>
      <c r="L3" s="13" t="s">
        <v>31</v>
      </c>
      <c r="M3" s="19">
        <f>SQRT(M2)</f>
        <v>0.59885191084086975</v>
      </c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"/>
      <c r="AB3" s="1"/>
      <c r="AC3" s="1"/>
      <c r="AD3" s="1"/>
      <c r="AE3" s="1"/>
      <c r="AF3" s="1"/>
      <c r="AG3" s="1"/>
    </row>
    <row r="4" spans="1:33" x14ac:dyDescent="0.2">
      <c r="A4" s="10">
        <v>2</v>
      </c>
      <c r="B4" s="10">
        <v>6.602059991</v>
      </c>
      <c r="C4" s="10">
        <f t="shared" si="0"/>
        <v>6.3872703162839581</v>
      </c>
      <c r="D4" s="10">
        <f t="shared" si="1"/>
        <v>4.6134604364623057E-2</v>
      </c>
      <c r="E4" s="10"/>
      <c r="F4" s="10" t="s">
        <v>22</v>
      </c>
      <c r="G4" s="19">
        <v>2.278383719562596</v>
      </c>
      <c r="H4" s="19">
        <v>1.1742378848943771</v>
      </c>
      <c r="I4" s="10"/>
      <c r="J4" s="10"/>
      <c r="K4" s="10"/>
      <c r="L4" s="13" t="s">
        <v>29</v>
      </c>
      <c r="M4" s="19">
        <v>0.85226645221432729</v>
      </c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"/>
      <c r="AB4" s="1"/>
      <c r="AC4" s="1"/>
      <c r="AD4" s="1"/>
      <c r="AE4" s="1"/>
      <c r="AF4" s="1"/>
      <c r="AG4" s="1"/>
    </row>
    <row r="5" spans="1:33" x14ac:dyDescent="0.2">
      <c r="A5" s="10">
        <v>4</v>
      </c>
      <c r="B5" s="10">
        <v>5.7781512499999996</v>
      </c>
      <c r="C5" s="10">
        <f t="shared" si="0"/>
        <v>5.0353736856070768</v>
      </c>
      <c r="D5" s="10">
        <f t="shared" si="1"/>
        <v>0.55171851016548268</v>
      </c>
      <c r="E5" s="10"/>
      <c r="F5" s="10" t="s">
        <v>20</v>
      </c>
      <c r="G5" s="19">
        <v>6.8315252373227722</v>
      </c>
      <c r="H5" s="19">
        <v>0.27834076417599424</v>
      </c>
      <c r="I5" s="10"/>
      <c r="J5" s="10"/>
      <c r="K5" s="10"/>
      <c r="L5" s="13" t="s">
        <v>30</v>
      </c>
      <c r="M5" s="19">
        <v>0.82894010256395789</v>
      </c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"/>
      <c r="AB5" s="1"/>
      <c r="AC5" s="1"/>
      <c r="AD5" s="1"/>
      <c r="AE5" s="1"/>
      <c r="AF5" s="1"/>
      <c r="AG5" s="1"/>
    </row>
    <row r="6" spans="1:33" x14ac:dyDescent="0.2">
      <c r="A6" s="10">
        <v>6</v>
      </c>
      <c r="B6" s="10">
        <v>5.0413926849999999</v>
      </c>
      <c r="C6" s="10">
        <f t="shared" si="0"/>
        <v>4.4267320560020451</v>
      </c>
      <c r="D6" s="10">
        <f t="shared" si="1"/>
        <v>0.37780768884016147</v>
      </c>
      <c r="E6" s="10"/>
      <c r="F6" s="10" t="s">
        <v>26</v>
      </c>
      <c r="G6" s="19">
        <v>7.1494916413589849</v>
      </c>
      <c r="H6" s="19">
        <v>2.1189505835070248</v>
      </c>
      <c r="I6" s="10"/>
      <c r="J6" s="10"/>
      <c r="K6" s="10"/>
      <c r="L6" s="11"/>
      <c r="M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"/>
      <c r="AB6" s="1"/>
      <c r="AC6" s="1"/>
      <c r="AD6" s="1"/>
      <c r="AE6" s="1"/>
      <c r="AF6" s="1"/>
      <c r="AG6" s="1"/>
    </row>
    <row r="7" spans="1:33" x14ac:dyDescent="0.2">
      <c r="A7" s="10">
        <v>8</v>
      </c>
      <c r="B7" s="10">
        <v>5.1673173349999999</v>
      </c>
      <c r="C7" s="10">
        <f t="shared" si="0"/>
        <v>3.8053236339348047</v>
      </c>
      <c r="D7" s="10">
        <f t="shared" si="1"/>
        <v>1.8550268417412683</v>
      </c>
      <c r="E7" s="10"/>
      <c r="F7" s="3" t="s">
        <v>32</v>
      </c>
      <c r="G7" s="10"/>
      <c r="H7" s="10"/>
      <c r="I7" s="10"/>
      <c r="J7" s="10"/>
      <c r="K7" s="10"/>
      <c r="L7" s="11"/>
      <c r="M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"/>
      <c r="AB7" s="1"/>
      <c r="AC7" s="1"/>
      <c r="AD7" s="1"/>
      <c r="AE7" s="1"/>
      <c r="AF7" s="1"/>
      <c r="AG7" s="1"/>
    </row>
    <row r="8" spans="1:33" x14ac:dyDescent="0.2">
      <c r="A8" s="10">
        <v>10</v>
      </c>
      <c r="B8" s="10">
        <v>3.698970004</v>
      </c>
      <c r="C8" s="10">
        <f t="shared" si="0"/>
        <v>2.9492788579037832</v>
      </c>
      <c r="D8" s="10">
        <f t="shared" si="1"/>
        <v>0.56203681453505905</v>
      </c>
      <c r="E8" s="10"/>
      <c r="F8" s="10" t="s">
        <v>33</v>
      </c>
      <c r="G8" s="10"/>
      <c r="H8" s="10"/>
      <c r="I8" s="10"/>
      <c r="J8" s="10"/>
      <c r="K8" s="10"/>
      <c r="L8" s="11"/>
      <c r="M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"/>
      <c r="AB8" s="1"/>
      <c r="AC8" s="1"/>
      <c r="AD8" s="1"/>
      <c r="AE8" s="1"/>
      <c r="AF8" s="1"/>
      <c r="AG8" s="1"/>
    </row>
    <row r="9" spans="1:33" x14ac:dyDescent="0.2">
      <c r="A9" s="10">
        <v>0</v>
      </c>
      <c r="B9" s="10">
        <v>6.8633228600000002</v>
      </c>
      <c r="C9" s="10">
        <f t="shared" si="0"/>
        <v>6.8315252373227731</v>
      </c>
      <c r="D9" s="10">
        <f t="shared" si="1"/>
        <v>1.0110888079233127E-3</v>
      </c>
      <c r="E9" s="10"/>
      <c r="F9" s="3" t="s">
        <v>34</v>
      </c>
      <c r="G9" s="10"/>
      <c r="H9" s="10"/>
      <c r="I9" s="10"/>
      <c r="J9" s="10"/>
      <c r="K9" s="10"/>
      <c r="L9" s="11"/>
      <c r="M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"/>
      <c r="AB9" s="1"/>
      <c r="AC9" s="1"/>
      <c r="AD9" s="1"/>
      <c r="AE9" s="1"/>
      <c r="AF9" s="1"/>
      <c r="AG9" s="1"/>
    </row>
    <row r="10" spans="1:33" x14ac:dyDescent="0.2">
      <c r="A10" s="10">
        <v>2</v>
      </c>
      <c r="B10" s="10">
        <v>6.7781512499999996</v>
      </c>
      <c r="C10" s="10">
        <f t="shared" si="0"/>
        <v>6.3872703162839581</v>
      </c>
      <c r="D10" s="10">
        <f t="shared" si="1"/>
        <v>0.15278790434272443</v>
      </c>
      <c r="E10" s="10"/>
      <c r="F10" s="10" t="s">
        <v>35</v>
      </c>
      <c r="G10" s="10"/>
      <c r="H10" s="10"/>
      <c r="I10" s="10"/>
      <c r="J10" s="10"/>
      <c r="K10" s="10"/>
      <c r="L10" s="11"/>
      <c r="M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"/>
      <c r="AB10" s="1"/>
      <c r="AC10" s="1"/>
      <c r="AD10" s="1"/>
      <c r="AE10" s="1"/>
      <c r="AF10" s="1"/>
      <c r="AG10" s="1"/>
    </row>
    <row r="11" spans="1:33" x14ac:dyDescent="0.2">
      <c r="A11" s="10">
        <v>4</v>
      </c>
      <c r="B11" s="10">
        <v>4.6989700040000004</v>
      </c>
      <c r="C11" s="10">
        <f t="shared" si="0"/>
        <v>5.0353736856070768</v>
      </c>
      <c r="D11" s="10">
        <f t="shared" si="1"/>
        <v>0.1131674369987952</v>
      </c>
      <c r="E11" s="10"/>
      <c r="F11" s="3" t="s">
        <v>36</v>
      </c>
      <c r="G11" s="10"/>
      <c r="H11" s="10"/>
      <c r="I11" s="10"/>
      <c r="J11" s="10"/>
      <c r="K11" s="10"/>
      <c r="L11" s="11"/>
      <c r="M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"/>
      <c r="AB11" s="1"/>
      <c r="AC11" s="1"/>
      <c r="AD11" s="1"/>
      <c r="AE11" s="1"/>
      <c r="AF11" s="1"/>
      <c r="AG11" s="1"/>
    </row>
    <row r="12" spans="1:33" x14ac:dyDescent="0.2">
      <c r="A12" s="10">
        <v>6</v>
      </c>
      <c r="B12" s="10">
        <v>4.7781512499999996</v>
      </c>
      <c r="C12" s="10">
        <f t="shared" si="0"/>
        <v>4.4267320560020451</v>
      </c>
      <c r="D12" s="10">
        <f t="shared" si="1"/>
        <v>0.12349544991017199</v>
      </c>
      <c r="E12" s="10"/>
      <c r="F12" s="22" t="s">
        <v>37</v>
      </c>
      <c r="G12" s="23"/>
      <c r="H12" s="23"/>
      <c r="I12" s="23"/>
      <c r="J12" s="23"/>
      <c r="K12" s="23"/>
      <c r="L12" s="23"/>
      <c r="M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"/>
      <c r="AB12" s="1"/>
      <c r="AC12" s="1"/>
      <c r="AD12" s="1"/>
      <c r="AE12" s="1"/>
      <c r="AF12" s="1"/>
      <c r="AG12" s="1"/>
    </row>
    <row r="13" spans="1:33" x14ac:dyDescent="0.2">
      <c r="A13" s="10">
        <v>8</v>
      </c>
      <c r="B13" s="10">
        <v>2.9684829490000002</v>
      </c>
      <c r="C13" s="10">
        <f t="shared" si="0"/>
        <v>3.8053236339348047</v>
      </c>
      <c r="D13" s="10">
        <f t="shared" si="1"/>
        <v>0.70030233196215264</v>
      </c>
      <c r="E13" s="10"/>
      <c r="F13" s="23"/>
      <c r="G13" s="23"/>
      <c r="H13" s="23"/>
      <c r="I13" s="23"/>
      <c r="J13" s="23"/>
      <c r="K13" s="23"/>
      <c r="L13" s="23"/>
      <c r="M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"/>
      <c r="AB13" s="1"/>
      <c r="AC13" s="1"/>
      <c r="AD13" s="1"/>
      <c r="AE13" s="1"/>
      <c r="AF13" s="1"/>
      <c r="AG13" s="1"/>
    </row>
    <row r="14" spans="1:33" x14ac:dyDescent="0.2">
      <c r="A14" s="10">
        <v>0</v>
      </c>
      <c r="B14" s="10">
        <v>6.9684829490000002</v>
      </c>
      <c r="C14" s="10">
        <f t="shared" si="0"/>
        <v>6.8315252373227731</v>
      </c>
      <c r="D14" s="10">
        <f t="shared" si="1"/>
        <v>1.875741478786248E-2</v>
      </c>
      <c r="E14" s="10"/>
      <c r="F14" s="23"/>
      <c r="G14" s="23"/>
      <c r="H14" s="23"/>
      <c r="I14" s="23"/>
      <c r="J14" s="23"/>
      <c r="K14" s="23"/>
      <c r="L14" s="23"/>
      <c r="M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"/>
      <c r="AB14" s="1"/>
      <c r="AC14" s="1"/>
      <c r="AD14" s="1"/>
      <c r="AE14" s="1"/>
      <c r="AF14" s="1"/>
      <c r="AG14" s="1"/>
    </row>
    <row r="15" spans="1:33" x14ac:dyDescent="0.2">
      <c r="A15" s="10">
        <v>1</v>
      </c>
      <c r="B15" s="10">
        <v>6.3283796030000001</v>
      </c>
      <c r="C15" s="10">
        <f t="shared" si="0"/>
        <v>6.7391548163322277</v>
      </c>
      <c r="D15" s="10">
        <f t="shared" si="1"/>
        <v>0.16873627588813706</v>
      </c>
      <c r="E15" s="10"/>
      <c r="F15" s="10"/>
      <c r="G15" s="10"/>
      <c r="H15" s="10"/>
      <c r="I15" s="10"/>
      <c r="J15" s="10"/>
      <c r="K15" s="10"/>
      <c r="L15" s="11"/>
      <c r="M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"/>
      <c r="AB15" s="1"/>
      <c r="AC15" s="1"/>
      <c r="AD15" s="1"/>
      <c r="AE15" s="1"/>
      <c r="AF15" s="1"/>
      <c r="AG15" s="1"/>
    </row>
    <row r="16" spans="1:33" x14ac:dyDescent="0.2">
      <c r="A16" s="10">
        <v>2</v>
      </c>
      <c r="B16" s="10">
        <v>6.1367205670000002</v>
      </c>
      <c r="C16" s="10">
        <f t="shared" si="0"/>
        <v>6.3872703162839581</v>
      </c>
      <c r="D16" s="10">
        <f t="shared" si="1"/>
        <v>6.2775176866254168E-2</v>
      </c>
      <c r="E16" s="10"/>
      <c r="F16" s="10"/>
      <c r="G16" s="10"/>
      <c r="H16" s="10"/>
      <c r="I16" s="10"/>
      <c r="J16" s="10"/>
      <c r="K16" s="10"/>
      <c r="L16" s="11"/>
      <c r="M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"/>
      <c r="AB16" s="1"/>
      <c r="AC16" s="1"/>
      <c r="AD16" s="1"/>
      <c r="AE16" s="1"/>
      <c r="AF16" s="1"/>
      <c r="AG16" s="1"/>
    </row>
    <row r="17" spans="1:33" x14ac:dyDescent="0.2">
      <c r="A17" s="10">
        <v>4</v>
      </c>
      <c r="B17" s="10">
        <v>5.2624510899999999</v>
      </c>
      <c r="C17" s="10">
        <f t="shared" si="0"/>
        <v>5.0353736856070768</v>
      </c>
      <c r="D17" s="10">
        <f t="shared" si="1"/>
        <v>5.1564147585827141E-2</v>
      </c>
      <c r="E17" s="10"/>
      <c r="F17" s="10"/>
      <c r="G17" s="10"/>
      <c r="H17" s="10"/>
      <c r="I17" s="10"/>
      <c r="J17" s="10"/>
      <c r="K17" s="10"/>
      <c r="L17" s="11"/>
      <c r="M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"/>
      <c r="AB17" s="1"/>
      <c r="AC17" s="1"/>
      <c r="AD17" s="1"/>
      <c r="AE17" s="1"/>
      <c r="AF17" s="1"/>
      <c r="AG17" s="1"/>
    </row>
    <row r="18" spans="1:33" x14ac:dyDescent="0.2">
      <c r="A18" s="10">
        <v>6</v>
      </c>
      <c r="B18" s="10">
        <v>4.3159703450000002</v>
      </c>
      <c r="C18" s="10">
        <f t="shared" si="0"/>
        <v>4.4267320560020451</v>
      </c>
      <c r="D18" s="10">
        <f t="shared" si="1"/>
        <v>1.2268156624100515E-2</v>
      </c>
      <c r="E18" s="10"/>
      <c r="F18" s="10"/>
      <c r="G18" s="10"/>
      <c r="H18" s="10"/>
      <c r="I18" s="10"/>
      <c r="J18" s="10"/>
      <c r="K18" s="10"/>
      <c r="L18" s="11"/>
      <c r="M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"/>
      <c r="AB18" s="1"/>
      <c r="AC18" s="1"/>
      <c r="AD18" s="1"/>
      <c r="AE18" s="1"/>
      <c r="AF18" s="1"/>
      <c r="AG18" s="1"/>
    </row>
    <row r="19" spans="1:33" x14ac:dyDescent="0.2">
      <c r="A19" s="10">
        <v>8</v>
      </c>
      <c r="B19" s="10">
        <v>3.1846914310000001</v>
      </c>
      <c r="C19" s="10">
        <f t="shared" si="0"/>
        <v>3.8053236339348047</v>
      </c>
      <c r="D19" s="10">
        <f t="shared" si="1"/>
        <v>0.38518433131970847</v>
      </c>
      <c r="E19" s="10"/>
      <c r="F19" s="10"/>
      <c r="G19" s="10"/>
      <c r="H19" s="10"/>
      <c r="I19" s="10"/>
      <c r="J19" s="10"/>
      <c r="K19" s="10"/>
      <c r="L19" s="11"/>
      <c r="M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"/>
      <c r="AB19" s="1"/>
      <c r="AC19" s="1"/>
      <c r="AD19" s="1"/>
      <c r="AE19" s="1"/>
      <c r="AF19" s="1"/>
      <c r="AG19" s="1"/>
    </row>
    <row r="20" spans="1:33" x14ac:dyDescent="0.2">
      <c r="A20" s="10">
        <v>10</v>
      </c>
      <c r="B20" s="10">
        <v>2.2304489209999998</v>
      </c>
      <c r="C20" s="10">
        <f t="shared" si="0"/>
        <v>2.9492788579037832</v>
      </c>
      <c r="D20" s="10">
        <f t="shared" si="1"/>
        <v>0.51671647818909716</v>
      </c>
      <c r="E20" s="10"/>
      <c r="F20" s="10"/>
      <c r="G20" s="10"/>
      <c r="H20" s="10"/>
      <c r="I20" s="10"/>
      <c r="J20" s="10"/>
      <c r="K20" s="10"/>
      <c r="L20" s="11"/>
      <c r="M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"/>
      <c r="AB20" s="1"/>
      <c r="AC20" s="1"/>
      <c r="AD20" s="1"/>
      <c r="AE20" s="1"/>
      <c r="AF20" s="1"/>
      <c r="AG20" s="1"/>
    </row>
    <row r="21" spans="1:33" x14ac:dyDescent="0.2">
      <c r="A21" s="10">
        <v>0</v>
      </c>
      <c r="B21" s="10">
        <v>6.8450980399999999</v>
      </c>
      <c r="C21" s="10">
        <f t="shared" si="0"/>
        <v>6.8315252373227731</v>
      </c>
      <c r="D21" s="10">
        <f t="shared" si="1"/>
        <v>1.8422097251493568E-4</v>
      </c>
      <c r="E21" s="10"/>
      <c r="F21" s="10"/>
      <c r="G21" s="10"/>
      <c r="H21" s="10"/>
      <c r="I21" s="10"/>
      <c r="J21" s="10"/>
      <c r="K21" s="10"/>
      <c r="L21" s="11"/>
      <c r="M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"/>
      <c r="AB21" s="1"/>
      <c r="AC21" s="1"/>
      <c r="AD21" s="1"/>
      <c r="AE21" s="1"/>
      <c r="AF21" s="1"/>
      <c r="AG21" s="1"/>
    </row>
    <row r="22" spans="1:33" x14ac:dyDescent="0.2">
      <c r="A22" s="10">
        <v>2</v>
      </c>
      <c r="B22" s="10">
        <v>6.2718416069999998</v>
      </c>
      <c r="C22" s="10">
        <f t="shared" si="0"/>
        <v>6.3872703162839581</v>
      </c>
      <c r="D22" s="10">
        <f t="shared" si="1"/>
        <v>1.3323786926960566E-2</v>
      </c>
      <c r="E22" s="10"/>
      <c r="F22" s="10"/>
      <c r="G22" s="10"/>
      <c r="H22" s="10"/>
      <c r="I22" s="10"/>
      <c r="J22" s="10"/>
      <c r="K22" s="10"/>
      <c r="L22" s="11"/>
      <c r="M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"/>
      <c r="AB22" s="1"/>
      <c r="AC22" s="1"/>
      <c r="AD22" s="1"/>
      <c r="AE22" s="1"/>
      <c r="AF22" s="1"/>
      <c r="AG22" s="1"/>
    </row>
    <row r="23" spans="1:33" x14ac:dyDescent="0.2">
      <c r="A23" s="10">
        <v>4</v>
      </c>
      <c r="B23" s="10">
        <v>4.336459734</v>
      </c>
      <c r="C23" s="10">
        <f t="shared" si="0"/>
        <v>5.0353736856070768</v>
      </c>
      <c r="D23" s="10">
        <f t="shared" si="1"/>
        <v>0.48848071175101931</v>
      </c>
      <c r="E23" s="10"/>
      <c r="F23" s="10"/>
      <c r="G23" s="10"/>
      <c r="H23" s="10"/>
      <c r="I23" s="10"/>
      <c r="J23" s="10"/>
      <c r="K23" s="10"/>
      <c r="L23" s="11"/>
      <c r="M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"/>
      <c r="AB23" s="1"/>
      <c r="AC23" s="1"/>
      <c r="AD23" s="1"/>
      <c r="AE23" s="1"/>
      <c r="AF23" s="1"/>
      <c r="AG23" s="1"/>
    </row>
    <row r="24" spans="1:33" x14ac:dyDescent="0.2">
      <c r="A24" s="10">
        <v>6</v>
      </c>
      <c r="B24" s="10">
        <v>3.6720978579999999</v>
      </c>
      <c r="C24" s="10">
        <f t="shared" si="0"/>
        <v>4.4267320560020451</v>
      </c>
      <c r="D24" s="10">
        <f t="shared" si="1"/>
        <v>0.56947277279418995</v>
      </c>
      <c r="E24" s="10"/>
      <c r="F24" s="10"/>
      <c r="G24" s="10"/>
      <c r="H24" s="10"/>
      <c r="I24" s="10"/>
      <c r="J24" s="10"/>
      <c r="K24" s="10"/>
      <c r="L24" s="11"/>
      <c r="M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"/>
      <c r="AB24" s="1"/>
      <c r="AC24" s="1"/>
      <c r="AD24" s="1"/>
      <c r="AE24" s="1"/>
      <c r="AF24" s="1"/>
      <c r="AG24" s="1"/>
    </row>
    <row r="25" spans="1:33" x14ac:dyDescent="0.2">
      <c r="A25" s="3" t="s">
        <v>16</v>
      </c>
      <c r="B25" s="10"/>
      <c r="C25" s="10"/>
      <c r="D25" s="10">
        <f>SUM(D2:D24)</f>
        <v>6.813848611237459</v>
      </c>
      <c r="E25" s="10"/>
      <c r="F25" s="10"/>
      <c r="G25" s="10"/>
      <c r="H25" s="10"/>
      <c r="I25" s="10"/>
      <c r="J25" s="10"/>
      <c r="K25" s="10"/>
      <c r="L25" s="10"/>
      <c r="M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"/>
      <c r="AB25" s="1"/>
      <c r="AC25" s="1"/>
      <c r="AD25" s="1"/>
      <c r="AE25" s="1"/>
      <c r="AF25" s="1"/>
      <c r="AG25" s="1"/>
    </row>
    <row r="26" spans="1:33" x14ac:dyDescent="0.2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"/>
      <c r="AB26" s="1"/>
      <c r="AC26" s="1"/>
      <c r="AD26" s="1"/>
      <c r="AE26" s="1"/>
      <c r="AF26" s="1"/>
      <c r="AG26" s="1"/>
    </row>
    <row r="27" spans="1:33" x14ac:dyDescent="0.2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"/>
      <c r="AB27" s="1"/>
      <c r="AC27" s="1"/>
      <c r="AD27" s="1"/>
      <c r="AE27" s="1"/>
      <c r="AF27" s="1"/>
      <c r="AG27" s="1"/>
    </row>
    <row r="28" spans="1:33" x14ac:dyDescent="0.2">
      <c r="A28" s="10">
        <v>0</v>
      </c>
      <c r="B28" s="10"/>
      <c r="C28" s="10">
        <f>LOG((10^$G$5)/(1+10^$G$2)*(10^(-1*(A28/$G$3)^$G$4+$G$2)+10^(-1*(A28/$G$6)^$G$4)))</f>
        <v>6.8315252373227731</v>
      </c>
      <c r="D28" s="10"/>
      <c r="E28" s="10"/>
      <c r="F28" s="10"/>
      <c r="G28" s="10"/>
      <c r="H28" s="10"/>
      <c r="I28" s="10"/>
      <c r="J28" s="10"/>
      <c r="K28" s="10"/>
      <c r="L28" s="10"/>
      <c r="M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"/>
      <c r="AB28" s="1"/>
      <c r="AC28" s="1"/>
      <c r="AD28" s="1"/>
      <c r="AE28" s="1"/>
      <c r="AF28" s="1"/>
      <c r="AG28" s="1"/>
    </row>
    <row r="29" spans="1:33" x14ac:dyDescent="0.2">
      <c r="A29" s="10">
        <v>0.1</v>
      </c>
      <c r="B29" s="10"/>
      <c r="C29" s="10">
        <f t="shared" ref="C29:C92" si="2">LOG((10^$G$5)/(1+10^$G$2)*(10^(-1*(A29/$G$3)^$G$4+$G$2)+10^(-1*(A29/$G$6)^$G$4)))</f>
        <v>6.831037867722566</v>
      </c>
      <c r="D29" s="10"/>
      <c r="E29" s="10"/>
      <c r="F29" s="10"/>
      <c r="G29" s="10"/>
      <c r="H29" s="10"/>
      <c r="I29" s="10"/>
      <c r="J29" s="10"/>
      <c r="K29" s="10"/>
      <c r="L29" s="10"/>
      <c r="M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"/>
      <c r="AB29" s="1"/>
      <c r="AC29" s="1"/>
      <c r="AD29" s="1"/>
      <c r="AE29" s="1"/>
      <c r="AF29" s="1"/>
      <c r="AG29" s="1"/>
    </row>
    <row r="30" spans="1:33" x14ac:dyDescent="0.2">
      <c r="A30" s="10">
        <v>0.2</v>
      </c>
      <c r="B30" s="10"/>
      <c r="C30" s="10">
        <f t="shared" si="2"/>
        <v>6.8291609150588739</v>
      </c>
      <c r="D30" s="10"/>
      <c r="E30" s="10"/>
      <c r="F30" s="10"/>
      <c r="G30" s="10"/>
      <c r="H30" s="10"/>
      <c r="I30" s="10"/>
      <c r="J30" s="10"/>
      <c r="K30" s="10"/>
      <c r="L30" s="10"/>
      <c r="M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"/>
      <c r="AB30" s="1"/>
      <c r="AC30" s="1"/>
      <c r="AD30" s="1"/>
      <c r="AE30" s="1"/>
      <c r="AF30" s="1"/>
      <c r="AG30" s="1"/>
    </row>
    <row r="31" spans="1:33" x14ac:dyDescent="0.2">
      <c r="A31" s="10">
        <v>0.30000000000000004</v>
      </c>
      <c r="B31" s="10"/>
      <c r="C31" s="10">
        <f t="shared" si="2"/>
        <v>6.8255702066468293</v>
      </c>
      <c r="D31" s="10"/>
      <c r="E31" s="10"/>
      <c r="F31" s="10"/>
      <c r="G31" s="10"/>
      <c r="H31" s="10"/>
      <c r="I31" s="10"/>
      <c r="J31" s="10"/>
      <c r="K31" s="10"/>
      <c r="L31" s="10"/>
      <c r="M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"/>
      <c r="AB31" s="1"/>
      <c r="AC31" s="1"/>
      <c r="AD31" s="1"/>
      <c r="AE31" s="1"/>
      <c r="AF31" s="1"/>
      <c r="AG31" s="1"/>
    </row>
    <row r="32" spans="1:33" x14ac:dyDescent="0.2">
      <c r="A32" s="10">
        <v>0.4</v>
      </c>
      <c r="B32" s="10"/>
      <c r="C32" s="10">
        <f t="shared" si="2"/>
        <v>6.8200568588032047</v>
      </c>
      <c r="D32" s="10"/>
      <c r="E32" s="10"/>
      <c r="F32" s="10"/>
      <c r="G32" s="10"/>
      <c r="H32" s="10"/>
      <c r="I32" s="10"/>
      <c r="J32" s="10"/>
      <c r="K32" s="10"/>
      <c r="L32" s="10"/>
      <c r="M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"/>
      <c r="AB32" s="1"/>
      <c r="AC32" s="1"/>
      <c r="AD32" s="1"/>
      <c r="AE32" s="1"/>
      <c r="AF32" s="1"/>
      <c r="AG32" s="1"/>
    </row>
    <row r="33" spans="1:33" x14ac:dyDescent="0.2">
      <c r="A33" s="10">
        <v>0.5</v>
      </c>
      <c r="B33" s="10"/>
      <c r="C33" s="10">
        <f t="shared" si="2"/>
        <v>6.8124599178463985</v>
      </c>
      <c r="D33" s="10"/>
      <c r="E33" s="10"/>
      <c r="F33" s="10"/>
      <c r="G33" s="10"/>
      <c r="H33" s="10"/>
      <c r="I33" s="10"/>
      <c r="J33" s="10"/>
      <c r="K33" s="10"/>
      <c r="L33" s="10"/>
      <c r="M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"/>
      <c r="AB33" s="1"/>
      <c r="AC33" s="1"/>
      <c r="AD33" s="1"/>
      <c r="AE33" s="1"/>
      <c r="AF33" s="1"/>
      <c r="AG33" s="1"/>
    </row>
    <row r="34" spans="1:33" x14ac:dyDescent="0.2">
      <c r="A34" s="10">
        <v>0.6</v>
      </c>
      <c r="B34" s="10"/>
      <c r="C34" s="10">
        <f t="shared" si="2"/>
        <v>6.8026466481724048</v>
      </c>
      <c r="D34" s="10"/>
      <c r="E34" s="10"/>
      <c r="F34" s="10"/>
      <c r="G34" s="10"/>
      <c r="H34" s="10"/>
      <c r="I34" s="10"/>
      <c r="J34" s="10"/>
      <c r="K34" s="10"/>
      <c r="L34" s="10"/>
      <c r="M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"/>
      <c r="AB34" s="1"/>
      <c r="AC34" s="1"/>
      <c r="AD34" s="1"/>
      <c r="AE34" s="1"/>
      <c r="AF34" s="1"/>
      <c r="AG34" s="1"/>
    </row>
    <row r="35" spans="1:33" x14ac:dyDescent="0.2">
      <c r="A35" s="10">
        <v>0.7</v>
      </c>
      <c r="B35" s="10"/>
      <c r="C35" s="10">
        <f t="shared" si="2"/>
        <v>6.7905034798332871</v>
      </c>
      <c r="D35" s="10"/>
      <c r="E35" s="10"/>
      <c r="F35" s="10"/>
      <c r="G35" s="10"/>
      <c r="H35" s="10"/>
      <c r="I35" s="10"/>
      <c r="J35" s="10"/>
      <c r="K35" s="10"/>
      <c r="L35" s="10"/>
      <c r="M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"/>
      <c r="AB35" s="1"/>
      <c r="AC35" s="1"/>
      <c r="AD35" s="1"/>
      <c r="AE35" s="1"/>
      <c r="AF35" s="1"/>
      <c r="AG35" s="1"/>
    </row>
    <row r="36" spans="1:33" x14ac:dyDescent="0.2">
      <c r="A36" s="10">
        <v>0.79999999999999993</v>
      </c>
      <c r="B36" s="10"/>
      <c r="C36" s="10">
        <f t="shared" si="2"/>
        <v>6.775931038010385</v>
      </c>
      <c r="D36" s="10"/>
      <c r="E36" s="10"/>
      <c r="F36" s="10"/>
      <c r="G36" s="10"/>
      <c r="H36" s="10"/>
      <c r="I36" s="10"/>
      <c r="J36" s="10"/>
      <c r="K36" s="10"/>
      <c r="L36" s="10"/>
      <c r="M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"/>
      <c r="AB36" s="1"/>
      <c r="AC36" s="1"/>
      <c r="AD36" s="1"/>
      <c r="AE36" s="1"/>
      <c r="AF36" s="1"/>
      <c r="AG36" s="1"/>
    </row>
    <row r="37" spans="1:33" x14ac:dyDescent="0.2">
      <c r="A37" s="10">
        <v>0.89999999999999991</v>
      </c>
      <c r="B37" s="10"/>
      <c r="C37" s="10">
        <f t="shared" si="2"/>
        <v>6.7588411303694658</v>
      </c>
      <c r="D37" s="10"/>
      <c r="E37" s="10"/>
      <c r="F37" s="10"/>
      <c r="G37" s="10"/>
      <c r="H37" s="10"/>
      <c r="I37" s="10"/>
      <c r="J37" s="10"/>
      <c r="K37" s="10"/>
      <c r="L37" s="10"/>
      <c r="M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"/>
      <c r="AB37" s="1"/>
      <c r="AC37" s="1"/>
      <c r="AD37" s="1"/>
      <c r="AE37" s="1"/>
      <c r="AF37" s="1"/>
      <c r="AG37" s="1"/>
    </row>
    <row r="38" spans="1:33" x14ac:dyDescent="0.2">
      <c r="A38" s="10">
        <v>0.99999999999999989</v>
      </c>
      <c r="B38" s="10"/>
      <c r="C38" s="10">
        <f t="shared" si="2"/>
        <v>6.7391548163322277</v>
      </c>
      <c r="D38" s="10"/>
      <c r="E38" s="10"/>
      <c r="F38" s="10"/>
      <c r="G38" s="10"/>
      <c r="H38" s="10"/>
      <c r="I38" s="10"/>
      <c r="J38" s="10"/>
      <c r="K38" s="10"/>
      <c r="L38" s="10"/>
      <c r="M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"/>
      <c r="AB38" s="1"/>
      <c r="AC38" s="1"/>
      <c r="AD38" s="1"/>
      <c r="AE38" s="1"/>
      <c r="AF38" s="1"/>
      <c r="AG38" s="1"/>
    </row>
    <row r="39" spans="1:33" x14ac:dyDescent="0.2">
      <c r="A39" s="10">
        <v>1.0999999999999999</v>
      </c>
      <c r="B39" s="10"/>
      <c r="C39" s="10">
        <f t="shared" si="2"/>
        <v>6.7168011411833008</v>
      </c>
      <c r="D39" s="10"/>
      <c r="E39" s="10"/>
      <c r="F39" s="10"/>
      <c r="G39" s="10"/>
      <c r="H39" s="10"/>
      <c r="I39" s="10"/>
      <c r="J39" s="10"/>
      <c r="K39" s="10"/>
      <c r="L39" s="10"/>
      <c r="M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"/>
      <c r="AB39" s="1"/>
      <c r="AC39" s="1"/>
      <c r="AD39" s="1"/>
      <c r="AE39" s="1"/>
      <c r="AF39" s="1"/>
      <c r="AG39" s="1"/>
    </row>
    <row r="40" spans="1:33" x14ac:dyDescent="0.2">
      <c r="A40" s="10">
        <v>1.2</v>
      </c>
      <c r="B40" s="10"/>
      <c r="C40" s="10">
        <f t="shared" si="2"/>
        <v>6.6917163179039045</v>
      </c>
      <c r="D40" s="10"/>
      <c r="E40" s="10"/>
      <c r="F40" s="10"/>
      <c r="G40" s="10"/>
      <c r="H40" s="10"/>
      <c r="I40" s="10"/>
      <c r="J40" s="10"/>
      <c r="K40" s="10"/>
      <c r="L40" s="10"/>
      <c r="M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"/>
      <c r="AB40" s="1"/>
      <c r="AC40" s="1"/>
      <c r="AD40" s="1"/>
      <c r="AE40" s="1"/>
      <c r="AF40" s="1"/>
      <c r="AG40" s="1"/>
    </row>
    <row r="41" spans="1:33" x14ac:dyDescent="0.2">
      <c r="A41" s="10">
        <v>1.3</v>
      </c>
      <c r="B41" s="10"/>
      <c r="C41" s="10">
        <f t="shared" si="2"/>
        <v>6.6638432383365362</v>
      </c>
      <c r="D41" s="10"/>
      <c r="E41" s="10"/>
      <c r="F41" s="10"/>
      <c r="G41" s="10"/>
      <c r="H41" s="10"/>
      <c r="I41" s="10"/>
      <c r="J41" s="10"/>
      <c r="K41" s="10"/>
      <c r="L41" s="10"/>
      <c r="M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"/>
      <c r="AB41" s="1"/>
      <c r="AC41" s="1"/>
      <c r="AD41" s="1"/>
      <c r="AE41" s="1"/>
      <c r="AF41" s="1"/>
      <c r="AG41" s="1"/>
    </row>
    <row r="42" spans="1:33" x14ac:dyDescent="0.2">
      <c r="A42" s="10">
        <v>1.4000000000000001</v>
      </c>
      <c r="B42" s="10"/>
      <c r="C42" s="10">
        <f t="shared" si="2"/>
        <v>6.6331312494168486</v>
      </c>
      <c r="D42" s="10"/>
      <c r="E42" s="10"/>
      <c r="F42" s="10"/>
      <c r="G42" s="10"/>
      <c r="H42" s="10"/>
      <c r="I42" s="10"/>
      <c r="J42" s="10"/>
      <c r="K42" s="10"/>
      <c r="L42" s="10"/>
      <c r="M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"/>
      <c r="AB42" s="1"/>
      <c r="AC42" s="1"/>
      <c r="AD42" s="1"/>
      <c r="AE42" s="1"/>
      <c r="AF42" s="1"/>
      <c r="AG42" s="1"/>
    </row>
    <row r="43" spans="1:33" x14ac:dyDescent="0.2">
      <c r="A43" s="10">
        <v>1.5000000000000002</v>
      </c>
      <c r="B43" s="10"/>
      <c r="C43" s="10">
        <f t="shared" si="2"/>
        <v>6.5995361631002236</v>
      </c>
      <c r="D43" s="10"/>
      <c r="E43" s="10"/>
      <c r="F43" s="10"/>
      <c r="G43" s="10"/>
      <c r="H43" s="10"/>
      <c r="I43" s="10"/>
      <c r="J43" s="10"/>
      <c r="K43" s="10"/>
      <c r="L43" s="10"/>
      <c r="M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"/>
      <c r="AB43" s="1"/>
      <c r="AC43" s="1"/>
      <c r="AD43" s="1"/>
      <c r="AE43" s="1"/>
      <c r="AF43" s="1"/>
      <c r="AG43" s="1"/>
    </row>
    <row r="44" spans="1:33" x14ac:dyDescent="0.2">
      <c r="A44" s="10">
        <v>1.6000000000000003</v>
      </c>
      <c r="B44" s="10"/>
      <c r="C44" s="10">
        <f t="shared" si="2"/>
        <v>6.5630204909563856</v>
      </c>
      <c r="D44" s="10"/>
      <c r="E44" s="10"/>
      <c r="F44" s="10"/>
      <c r="G44" s="10"/>
      <c r="H44" s="10"/>
      <c r="I44" s="10"/>
      <c r="J44" s="10"/>
      <c r="K44" s="10"/>
      <c r="L44" s="10"/>
      <c r="M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"/>
      <c r="AB44" s="1"/>
      <c r="AC44" s="1"/>
      <c r="AD44" s="1"/>
      <c r="AE44" s="1"/>
      <c r="AF44" s="1"/>
      <c r="AG44" s="1"/>
    </row>
    <row r="45" spans="1:33" x14ac:dyDescent="0.2">
      <c r="A45" s="10">
        <v>1.7000000000000004</v>
      </c>
      <c r="B45" s="10"/>
      <c r="C45" s="10">
        <f t="shared" si="2"/>
        <v>6.5235539115763475</v>
      </c>
      <c r="D45" s="10"/>
      <c r="E45" s="10"/>
      <c r="F45" s="10"/>
      <c r="G45" s="10"/>
      <c r="H45" s="10"/>
      <c r="I45" s="10"/>
      <c r="J45" s="10"/>
      <c r="K45" s="10"/>
      <c r="L45" s="10"/>
      <c r="M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"/>
      <c r="AB45" s="1"/>
      <c r="AC45" s="1"/>
      <c r="AD45" s="1"/>
      <c r="AE45" s="1"/>
      <c r="AF45" s="1"/>
      <c r="AG45" s="1"/>
    </row>
    <row r="46" spans="1:33" x14ac:dyDescent="0.2">
      <c r="A46" s="10">
        <v>1.8000000000000005</v>
      </c>
      <c r="B46" s="10"/>
      <c r="C46" s="10">
        <f t="shared" si="2"/>
        <v>6.4811139938641622</v>
      </c>
      <c r="D46" s="10"/>
      <c r="E46" s="10"/>
      <c r="F46" s="10"/>
      <c r="G46" s="10"/>
      <c r="H46" s="10"/>
      <c r="I46" s="10"/>
      <c r="J46" s="10"/>
      <c r="K46" s="10"/>
      <c r="L46" s="10"/>
      <c r="M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"/>
      <c r="AB46" s="1"/>
      <c r="AC46" s="1"/>
      <c r="AD46" s="1"/>
      <c r="AE46" s="1"/>
      <c r="AF46" s="1"/>
      <c r="AG46" s="1"/>
    </row>
    <row r="47" spans="1:33" x14ac:dyDescent="0.2">
      <c r="A47" s="10">
        <v>1.9000000000000006</v>
      </c>
      <c r="B47" s="10"/>
      <c r="C47" s="10">
        <f t="shared" si="2"/>
        <v>6.4356872136892278</v>
      </c>
      <c r="D47" s="10"/>
      <c r="E47" s="10"/>
      <c r="F47" s="10"/>
      <c r="G47" s="10"/>
      <c r="H47" s="10"/>
      <c r="I47" s="10"/>
      <c r="J47" s="10"/>
      <c r="K47" s="10"/>
      <c r="L47" s="10"/>
      <c r="M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"/>
      <c r="AB47" s="1"/>
      <c r="AC47" s="1"/>
      <c r="AD47" s="1"/>
      <c r="AE47" s="1"/>
      <c r="AF47" s="1"/>
      <c r="AG47" s="1"/>
    </row>
    <row r="48" spans="1:33" x14ac:dyDescent="0.2">
      <c r="A48" s="10">
        <v>2.0000000000000004</v>
      </c>
      <c r="B48" s="10"/>
      <c r="C48" s="10">
        <f t="shared" si="2"/>
        <v>6.3872703162839572</v>
      </c>
      <c r="D48" s="10"/>
      <c r="E48" s="10"/>
      <c r="F48" s="10"/>
      <c r="G48" s="10"/>
      <c r="H48" s="10"/>
      <c r="I48" s="10"/>
      <c r="J48" s="10"/>
      <c r="K48" s="10"/>
      <c r="L48" s="10"/>
      <c r="M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"/>
      <c r="AB48" s="1"/>
      <c r="AC48" s="1"/>
      <c r="AD48" s="1"/>
      <c r="AE48" s="1"/>
      <c r="AF48" s="1"/>
      <c r="AG48" s="1"/>
    </row>
    <row r="49" spans="1:33" x14ac:dyDescent="0.2">
      <c r="A49" s="10">
        <v>2.1000000000000005</v>
      </c>
      <c r="B49" s="10"/>
      <c r="C49" s="10">
        <f t="shared" si="2"/>
        <v>6.3358720927155838</v>
      </c>
      <c r="D49" s="10"/>
      <c r="E49" s="10"/>
      <c r="F49" s="10"/>
      <c r="G49" s="10"/>
      <c r="H49" s="10"/>
      <c r="I49" s="10"/>
      <c r="J49" s="10"/>
      <c r="K49" s="10"/>
      <c r="L49" s="10"/>
      <c r="M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"/>
      <c r="AB49" s="1"/>
      <c r="AC49" s="1"/>
      <c r="AD49" s="1"/>
      <c r="AE49" s="1"/>
      <c r="AF49" s="1"/>
      <c r="AG49" s="1"/>
    </row>
    <row r="50" spans="1:33" x14ac:dyDescent="0.2">
      <c r="A50" s="10">
        <v>2.2000000000000006</v>
      </c>
      <c r="B50" s="10"/>
      <c r="C50" s="10">
        <f t="shared" si="2"/>
        <v>6.2815156557407583</v>
      </c>
      <c r="D50" s="10"/>
      <c r="E50" s="10"/>
      <c r="F50" s="10"/>
      <c r="G50" s="10"/>
      <c r="H50" s="10"/>
      <c r="I50" s="10"/>
      <c r="J50" s="10"/>
      <c r="K50" s="10"/>
      <c r="L50" s="10"/>
      <c r="M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"/>
      <c r="AB50" s="1"/>
      <c r="AC50" s="1"/>
      <c r="AD50" s="1"/>
      <c r="AE50" s="1"/>
      <c r="AF50" s="1"/>
      <c r="AG50" s="1"/>
    </row>
    <row r="51" spans="1:33" x14ac:dyDescent="0.2">
      <c r="A51" s="10">
        <v>2.3000000000000007</v>
      </c>
      <c r="B51" s="10"/>
      <c r="C51" s="10">
        <f t="shared" si="2"/>
        <v>6.2242413176246565</v>
      </c>
      <c r="D51" s="10"/>
      <c r="E51" s="10"/>
      <c r="F51" s="10"/>
      <c r="G51" s="10"/>
      <c r="H51" s="10"/>
      <c r="I51" s="10"/>
      <c r="J51" s="10"/>
      <c r="K51" s="10"/>
      <c r="L51" s="10"/>
      <c r="M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"/>
      <c r="AB51" s="1"/>
      <c r="AC51" s="1"/>
      <c r="AD51" s="1"/>
      <c r="AE51" s="1"/>
      <c r="AF51" s="1"/>
      <c r="AG51" s="1"/>
    </row>
    <row r="52" spans="1:33" x14ac:dyDescent="0.2">
      <c r="A52" s="10">
        <v>2.4000000000000008</v>
      </c>
      <c r="B52" s="10"/>
      <c r="C52" s="10">
        <f t="shared" si="2"/>
        <v>6.1641101881547051</v>
      </c>
      <c r="D52" s="10"/>
      <c r="E52" s="10"/>
      <c r="F52" s="10"/>
      <c r="G52" s="10"/>
      <c r="H52" s="10"/>
      <c r="I52" s="10"/>
      <c r="J52" s="10"/>
      <c r="K52" s="10"/>
      <c r="L52" s="10"/>
      <c r="M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"/>
      <c r="AB52" s="1"/>
      <c r="AC52" s="1"/>
      <c r="AD52" s="1"/>
      <c r="AE52" s="1"/>
      <c r="AF52" s="1"/>
      <c r="AG52" s="1"/>
    </row>
    <row r="53" spans="1:33" x14ac:dyDescent="0.2">
      <c r="A53" s="10">
        <v>2.5000000000000009</v>
      </c>
      <c r="B53" s="10"/>
      <c r="C53" s="10">
        <f t="shared" si="2"/>
        <v>6.1012086212992829</v>
      </c>
      <c r="D53" s="10"/>
      <c r="E53" s="10"/>
      <c r="F53" s="10"/>
      <c r="G53" s="10"/>
      <c r="H53" s="10"/>
      <c r="I53" s="10"/>
      <c r="J53" s="10"/>
      <c r="K53" s="10"/>
      <c r="L53" s="10"/>
      <c r="M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"/>
      <c r="AB53" s="1"/>
      <c r="AC53" s="1"/>
      <c r="AD53" s="1"/>
      <c r="AE53" s="1"/>
      <c r="AF53" s="1"/>
      <c r="AG53" s="1"/>
    </row>
    <row r="54" spans="1:33" x14ac:dyDescent="0.2">
      <c r="A54" s="10">
        <v>2.600000000000001</v>
      </c>
      <c r="B54" s="10"/>
      <c r="C54" s="10">
        <f t="shared" si="2"/>
        <v>6.0356536370045406</v>
      </c>
      <c r="D54" s="10"/>
      <c r="E54" s="10"/>
      <c r="F54" s="10"/>
      <c r="G54" s="10"/>
      <c r="H54" s="10"/>
      <c r="I54" s="10"/>
      <c r="J54" s="10"/>
      <c r="K54" s="10"/>
      <c r="L54" s="10"/>
      <c r="M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"/>
      <c r="AB54" s="1"/>
      <c r="AC54" s="1"/>
      <c r="AD54" s="1"/>
      <c r="AE54" s="1"/>
      <c r="AF54" s="1"/>
      <c r="AG54" s="1"/>
    </row>
    <row r="55" spans="1:33" x14ac:dyDescent="0.2">
      <c r="A55" s="10">
        <v>2.7000000000000011</v>
      </c>
      <c r="B55" s="10"/>
      <c r="C55" s="10">
        <f t="shared" si="2"/>
        <v>5.9675994193535482</v>
      </c>
      <c r="D55" s="10"/>
      <c r="E55" s="10"/>
      <c r="F55" s="10"/>
      <c r="G55" s="10"/>
      <c r="H55" s="10"/>
      <c r="I55" s="10"/>
      <c r="J55" s="10"/>
      <c r="K55" s="10"/>
      <c r="L55" s="10"/>
      <c r="M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"/>
      <c r="AB55" s="1"/>
      <c r="AC55" s="1"/>
      <c r="AD55" s="1"/>
      <c r="AE55" s="1"/>
      <c r="AF55" s="1"/>
      <c r="AG55" s="1"/>
    </row>
    <row r="56" spans="1:33" x14ac:dyDescent="0.2">
      <c r="A56" s="10">
        <v>2.8000000000000012</v>
      </c>
      <c r="B56" s="10"/>
      <c r="C56" s="10">
        <f t="shared" si="2"/>
        <v>5.897244926517164</v>
      </c>
      <c r="D56" s="10"/>
      <c r="E56" s="10"/>
      <c r="F56" s="10"/>
      <c r="G56" s="10"/>
      <c r="H56" s="10"/>
      <c r="I56" s="10"/>
      <c r="J56" s="10"/>
      <c r="K56" s="10"/>
      <c r="L56" s="10"/>
      <c r="M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"/>
      <c r="AB56" s="1"/>
      <c r="AC56" s="1"/>
      <c r="AD56" s="1"/>
      <c r="AE56" s="1"/>
      <c r="AF56" s="1"/>
      <c r="AG56" s="1"/>
    </row>
    <row r="57" spans="1:33" x14ac:dyDescent="0.2">
      <c r="A57" s="10">
        <v>2.9000000000000012</v>
      </c>
      <c r="B57" s="10"/>
      <c r="C57" s="10">
        <f t="shared" si="2"/>
        <v>5.8248425168630931</v>
      </c>
      <c r="D57" s="10"/>
      <c r="E57" s="10"/>
      <c r="F57" s="10"/>
      <c r="G57" s="10"/>
      <c r="H57" s="10"/>
      <c r="I57" s="10"/>
      <c r="J57" s="10"/>
      <c r="K57" s="10"/>
      <c r="L57" s="10"/>
      <c r="M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"/>
      <c r="AB57" s="1"/>
      <c r="AC57" s="1"/>
      <c r="AD57" s="1"/>
      <c r="AE57" s="1"/>
      <c r="AF57" s="1"/>
      <c r="AG57" s="1"/>
    </row>
    <row r="58" spans="1:33" x14ac:dyDescent="0.2">
      <c r="A58" s="10">
        <v>3.0000000000000013</v>
      </c>
      <c r="B58" s="10"/>
      <c r="C58" s="10">
        <f t="shared" si="2"/>
        <v>5.7507072670526806</v>
      </c>
      <c r="D58" s="10"/>
      <c r="E58" s="10"/>
      <c r="F58" s="10"/>
      <c r="G58" s="10"/>
      <c r="H58" s="10"/>
      <c r="I58" s="10"/>
      <c r="J58" s="10"/>
      <c r="K58" s="10"/>
      <c r="L58" s="10"/>
      <c r="M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"/>
      <c r="AB58" s="1"/>
      <c r="AC58" s="1"/>
      <c r="AD58" s="1"/>
      <c r="AE58" s="1"/>
      <c r="AF58" s="1"/>
      <c r="AG58" s="1"/>
    </row>
    <row r="59" spans="1:33" x14ac:dyDescent="0.2">
      <c r="A59" s="10">
        <v>3.1000000000000014</v>
      </c>
      <c r="B59" s="10"/>
      <c r="C59" s="10">
        <f t="shared" si="2"/>
        <v>5.6752262964213989</v>
      </c>
      <c r="D59" s="10"/>
      <c r="E59" s="10"/>
      <c r="F59" s="10"/>
      <c r="G59" s="10"/>
      <c r="H59" s="10"/>
      <c r="I59" s="10"/>
      <c r="J59" s="10"/>
      <c r="K59" s="10"/>
      <c r="L59" s="10"/>
      <c r="M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"/>
      <c r="AB59" s="1"/>
      <c r="AC59" s="1"/>
      <c r="AD59" s="1"/>
      <c r="AE59" s="1"/>
      <c r="AF59" s="1"/>
      <c r="AG59" s="1"/>
    </row>
    <row r="60" spans="1:33" x14ac:dyDescent="0.2">
      <c r="A60" s="10">
        <v>3.2000000000000015</v>
      </c>
      <c r="B60" s="10"/>
      <c r="C60" s="10">
        <f t="shared" si="2"/>
        <v>5.5988668911050175</v>
      </c>
      <c r="D60" s="10"/>
      <c r="E60" s="10"/>
      <c r="F60" s="10"/>
      <c r="G60" s="10"/>
      <c r="H60" s="10"/>
      <c r="I60" s="10"/>
      <c r="J60" s="10"/>
      <c r="K60" s="10"/>
      <c r="L60" s="10"/>
      <c r="M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"/>
      <c r="AB60" s="1"/>
      <c r="AC60" s="1"/>
      <c r="AD60" s="1"/>
      <c r="AE60" s="1"/>
      <c r="AF60" s="1"/>
      <c r="AG60" s="1"/>
    </row>
    <row r="61" spans="1:33" x14ac:dyDescent="0.2">
      <c r="A61" s="10">
        <v>3.3000000000000016</v>
      </c>
      <c r="B61" s="10"/>
      <c r="C61" s="10">
        <f t="shared" si="2"/>
        <v>5.5221815506321201</v>
      </c>
      <c r="D61" s="10"/>
      <c r="E61" s="10"/>
      <c r="F61" s="10"/>
      <c r="G61" s="10"/>
      <c r="H61" s="10"/>
      <c r="I61" s="10"/>
      <c r="J61" s="10"/>
      <c r="K61" s="10"/>
      <c r="L61" s="10"/>
      <c r="M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"/>
      <c r="AB61" s="1"/>
      <c r="AC61" s="1"/>
      <c r="AD61" s="1"/>
      <c r="AE61" s="1"/>
      <c r="AF61" s="1"/>
      <c r="AG61" s="1"/>
    </row>
    <row r="62" spans="1:33" x14ac:dyDescent="0.2">
      <c r="A62" s="10">
        <v>3.4000000000000017</v>
      </c>
      <c r="B62" s="10"/>
      <c r="C62" s="10">
        <f t="shared" si="2"/>
        <v>5.4458073481700149</v>
      </c>
      <c r="D62" s="10"/>
      <c r="E62" s="10"/>
      <c r="F62" s="10"/>
      <c r="G62" s="10"/>
      <c r="H62" s="10"/>
      <c r="I62" s="10"/>
      <c r="J62" s="10"/>
      <c r="K62" s="10"/>
      <c r="L62" s="10"/>
      <c r="M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"/>
      <c r="AB62" s="1"/>
      <c r="AC62" s="1"/>
      <c r="AD62" s="1"/>
      <c r="AE62" s="1"/>
      <c r="AF62" s="1"/>
      <c r="AG62" s="1"/>
    </row>
    <row r="63" spans="1:33" x14ac:dyDescent="0.2">
      <c r="A63" s="10">
        <v>3.5000000000000018</v>
      </c>
      <c r="B63" s="10"/>
      <c r="C63" s="10">
        <f t="shared" si="2"/>
        <v>5.3704564270228428</v>
      </c>
      <c r="D63" s="10"/>
      <c r="E63" s="10"/>
      <c r="F63" s="10"/>
      <c r="G63" s="10"/>
      <c r="H63" s="10"/>
      <c r="I63" s="10"/>
      <c r="J63" s="10"/>
      <c r="K63" s="10"/>
      <c r="L63" s="10"/>
      <c r="M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"/>
      <c r="AB63" s="1"/>
      <c r="AC63" s="1"/>
      <c r="AD63" s="1"/>
      <c r="AE63" s="1"/>
      <c r="AF63" s="1"/>
      <c r="AG63" s="1"/>
    </row>
    <row r="64" spans="1:33" x14ac:dyDescent="0.2">
      <c r="A64" s="10">
        <v>3.6000000000000019</v>
      </c>
      <c r="B64" s="10"/>
      <c r="C64" s="10">
        <f t="shared" si="2"/>
        <v>5.296894443689383</v>
      </c>
      <c r="D64" s="10"/>
      <c r="E64" s="10"/>
      <c r="F64" s="10"/>
      <c r="G64" s="10"/>
      <c r="H64" s="10"/>
      <c r="I64" s="10"/>
      <c r="J64" s="10"/>
      <c r="K64" s="10"/>
      <c r="L64" s="10"/>
      <c r="M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"/>
      <c r="AB64" s="1"/>
      <c r="AC64" s="1"/>
      <c r="AD64" s="1"/>
      <c r="AE64" s="1"/>
      <c r="AF64" s="1"/>
      <c r="AG64" s="1"/>
    </row>
    <row r="65" spans="1:33" x14ac:dyDescent="0.2">
      <c r="A65" s="10">
        <v>3.700000000000002</v>
      </c>
      <c r="B65" s="10"/>
      <c r="C65" s="10">
        <f t="shared" si="2"/>
        <v>5.2259048244010602</v>
      </c>
      <c r="D65" s="10"/>
      <c r="E65" s="10"/>
      <c r="F65" s="10"/>
      <c r="G65" s="10"/>
      <c r="H65" s="10"/>
      <c r="I65" s="10"/>
      <c r="J65" s="10"/>
      <c r="K65" s="10"/>
      <c r="L65" s="10"/>
      <c r="M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"/>
      <c r="AB65" s="1"/>
      <c r="AC65" s="1"/>
      <c r="AD65" s="1"/>
      <c r="AE65" s="1"/>
      <c r="AF65" s="1"/>
      <c r="AG65" s="1"/>
    </row>
    <row r="66" spans="1:33" x14ac:dyDescent="0.2">
      <c r="A66" s="10">
        <v>3.800000000000002</v>
      </c>
      <c r="B66" s="10"/>
      <c r="C66" s="10">
        <f t="shared" si="2"/>
        <v>5.1582392423984968</v>
      </c>
      <c r="D66" s="10"/>
      <c r="E66" s="10"/>
      <c r="F66" s="10"/>
      <c r="G66" s="10"/>
      <c r="H66" s="10"/>
      <c r="I66" s="10"/>
      <c r="J66" s="10"/>
      <c r="K66" s="10"/>
      <c r="L66" s="10"/>
      <c r="M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"/>
      <c r="AB66" s="1"/>
      <c r="AC66" s="1"/>
      <c r="AD66" s="1"/>
      <c r="AE66" s="1"/>
      <c r="AF66" s="1"/>
      <c r="AG66" s="1"/>
    </row>
    <row r="67" spans="1:33" x14ac:dyDescent="0.2">
      <c r="A67" s="10">
        <v>3.9000000000000021</v>
      </c>
      <c r="B67" s="10"/>
      <c r="C67" s="10">
        <f t="shared" si="2"/>
        <v>5.0945586652028547</v>
      </c>
      <c r="D67" s="10"/>
      <c r="E67" s="10"/>
      <c r="F67" s="10"/>
      <c r="G67" s="10"/>
      <c r="H67" s="10"/>
      <c r="I67" s="10"/>
      <c r="J67" s="10"/>
      <c r="K67" s="10"/>
      <c r="L67" s="10"/>
      <c r="M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"/>
      <c r="AB67" s="1"/>
      <c r="AC67" s="1"/>
      <c r="AD67" s="1"/>
      <c r="AE67" s="1"/>
      <c r="AF67" s="1"/>
      <c r="AG67" s="1"/>
    </row>
    <row r="68" spans="1:33" x14ac:dyDescent="0.2">
      <c r="A68" s="10">
        <v>4.0000000000000018</v>
      </c>
      <c r="B68" s="10"/>
      <c r="C68" s="10">
        <f t="shared" si="2"/>
        <v>5.0353736856070759</v>
      </c>
      <c r="D68" s="10"/>
      <c r="E68" s="10"/>
      <c r="F68" s="10"/>
      <c r="G68" s="10"/>
      <c r="H68" s="10"/>
      <c r="I68" s="10"/>
      <c r="J68" s="10"/>
      <c r="K68" s="10"/>
      <c r="L68" s="10"/>
      <c r="M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"/>
      <c r="AB68" s="1"/>
      <c r="AC68" s="1"/>
      <c r="AD68" s="1"/>
      <c r="AE68" s="1"/>
      <c r="AF68" s="1"/>
      <c r="AG68" s="1"/>
    </row>
    <row r="69" spans="1:33" x14ac:dyDescent="0.2">
      <c r="A69" s="10">
        <v>4.1000000000000014</v>
      </c>
      <c r="B69" s="10"/>
      <c r="C69" s="10">
        <f t="shared" si="2"/>
        <v>4.9809957719077032</v>
      </c>
      <c r="D69" s="10"/>
      <c r="E69" s="10"/>
      <c r="F69" s="10"/>
      <c r="G69" s="10"/>
      <c r="H69" s="10"/>
      <c r="I69" s="10"/>
      <c r="J69" s="10"/>
      <c r="K69" s="10"/>
      <c r="L69" s="10"/>
      <c r="M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"/>
      <c r="AB69" s="1"/>
      <c r="AC69" s="1"/>
      <c r="AD69" s="1"/>
      <c r="AE69" s="1"/>
      <c r="AF69" s="1"/>
      <c r="AG69" s="1"/>
    </row>
    <row r="70" spans="1:33" x14ac:dyDescent="0.2">
      <c r="A70" s="10">
        <v>4.2000000000000011</v>
      </c>
      <c r="B70" s="10"/>
      <c r="C70" s="10">
        <f t="shared" si="2"/>
        <v>4.9315105893093714</v>
      </c>
      <c r="D70" s="10"/>
      <c r="E70" s="10"/>
      <c r="F70" s="10"/>
      <c r="G70" s="10"/>
      <c r="H70" s="10"/>
      <c r="I70" s="10"/>
      <c r="J70" s="10"/>
      <c r="K70" s="10"/>
      <c r="L70" s="10"/>
      <c r="M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"/>
      <c r="AB70" s="1"/>
      <c r="AC70" s="1"/>
      <c r="AD70" s="1"/>
      <c r="AE70" s="1"/>
      <c r="AF70" s="1"/>
      <c r="AG70" s="1"/>
    </row>
    <row r="71" spans="1:33" x14ac:dyDescent="0.2">
      <c r="A71" s="10">
        <v>4.3000000000000007</v>
      </c>
      <c r="B71" s="10"/>
      <c r="C71" s="10">
        <f t="shared" si="2"/>
        <v>4.8867799383341293</v>
      </c>
      <c r="D71" s="10"/>
      <c r="E71" s="10"/>
      <c r="F71" s="10"/>
      <c r="G71" s="10"/>
      <c r="H71" s="10"/>
      <c r="I71" s="10"/>
      <c r="J71" s="10"/>
      <c r="K71" s="10"/>
      <c r="L71" s="10"/>
      <c r="M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"/>
      <c r="AB71" s="1"/>
      <c r="AC71" s="1"/>
      <c r="AD71" s="1"/>
      <c r="AE71" s="1"/>
      <c r="AF71" s="1"/>
      <c r="AG71" s="1"/>
    </row>
    <row r="72" spans="1:33" x14ac:dyDescent="0.2">
      <c r="A72" s="10">
        <v>4.4000000000000004</v>
      </c>
      <c r="B72" s="10"/>
      <c r="C72" s="10">
        <f t="shared" si="2"/>
        <v>4.846471554147338</v>
      </c>
      <c r="D72" s="10"/>
      <c r="E72" s="10"/>
      <c r="F72" s="10"/>
      <c r="G72" s="10"/>
      <c r="H72" s="10"/>
      <c r="I72" s="10"/>
      <c r="J72" s="10"/>
      <c r="K72" s="10"/>
      <c r="L72" s="10"/>
      <c r="M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"/>
      <c r="AB72" s="1"/>
      <c r="AC72" s="1"/>
      <c r="AD72" s="1"/>
      <c r="AE72" s="1"/>
      <c r="AF72" s="1"/>
      <c r="AG72" s="1"/>
    </row>
    <row r="73" spans="1:33" x14ac:dyDescent="0.2">
      <c r="A73" s="10">
        <v>4.5</v>
      </c>
      <c r="B73" s="10"/>
      <c r="C73" s="10">
        <f t="shared" si="2"/>
        <v>4.8101090390930636</v>
      </c>
      <c r="D73" s="10"/>
      <c r="E73" s="10"/>
      <c r="F73" s="10"/>
      <c r="G73" s="10"/>
      <c r="H73" s="10"/>
      <c r="I73" s="10"/>
      <c r="J73" s="10"/>
      <c r="K73" s="10"/>
      <c r="L73" s="10"/>
      <c r="M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"/>
      <c r="AB73" s="1"/>
      <c r="AC73" s="1"/>
      <c r="AD73" s="1"/>
      <c r="AE73" s="1"/>
      <c r="AF73" s="1"/>
      <c r="AG73" s="1"/>
    </row>
    <row r="74" spans="1:33" x14ac:dyDescent="0.2">
      <c r="A74" s="10">
        <v>4.5999999999999996</v>
      </c>
      <c r="B74" s="10"/>
      <c r="C74" s="10">
        <f t="shared" si="2"/>
        <v>4.777130382785117</v>
      </c>
      <c r="D74" s="10"/>
      <c r="E74" s="10"/>
      <c r="F74" s="10"/>
      <c r="G74" s="10"/>
      <c r="H74" s="10"/>
      <c r="I74" s="10"/>
      <c r="J74" s="10"/>
      <c r="K74" s="10"/>
      <c r="L74" s="10"/>
      <c r="M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"/>
      <c r="AB74" s="1"/>
      <c r="AC74" s="1"/>
      <c r="AD74" s="1"/>
      <c r="AE74" s="1"/>
      <c r="AF74" s="1"/>
      <c r="AG74" s="1"/>
    </row>
    <row r="75" spans="1:33" x14ac:dyDescent="0.2">
      <c r="A75" s="10">
        <v>4.6999999999999993</v>
      </c>
      <c r="B75" s="10"/>
      <c r="C75" s="10">
        <f t="shared" si="2"/>
        <v>4.7469438434120041</v>
      </c>
      <c r="D75" s="10"/>
      <c r="E75" s="10"/>
      <c r="F75" s="10"/>
      <c r="G75" s="10"/>
      <c r="H75" s="10"/>
      <c r="I75" s="10"/>
      <c r="J75" s="10"/>
      <c r="K75" s="10"/>
      <c r="L75" s="10"/>
      <c r="M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1"/>
      <c r="AB75" s="1"/>
      <c r="AC75" s="1"/>
      <c r="AD75" s="1"/>
      <c r="AE75" s="1"/>
      <c r="AF75" s="1"/>
      <c r="AG75" s="1"/>
    </row>
    <row r="76" spans="1:33" x14ac:dyDescent="0.2">
      <c r="A76" s="10">
        <v>4.7999999999999989</v>
      </c>
      <c r="B76" s="10"/>
      <c r="C76" s="10">
        <f t="shared" si="2"/>
        <v>4.7189733465891965</v>
      </c>
      <c r="D76" s="10"/>
      <c r="E76" s="10"/>
      <c r="F76" s="10"/>
      <c r="G76" s="10"/>
      <c r="H76" s="10"/>
      <c r="I76" s="10"/>
      <c r="J76" s="10"/>
      <c r="K76" s="10"/>
      <c r="L76" s="10"/>
      <c r="M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"/>
      <c r="AB76" s="1"/>
      <c r="AC76" s="1"/>
      <c r="AD76" s="1"/>
      <c r="AE76" s="1"/>
      <c r="AF76" s="1"/>
      <c r="AG76" s="1"/>
    </row>
    <row r="77" spans="1:33" x14ac:dyDescent="0.2">
      <c r="A77" s="10">
        <v>4.8999999999999986</v>
      </c>
      <c r="B77" s="10"/>
      <c r="C77" s="10">
        <f t="shared" si="2"/>
        <v>4.6926899601686518</v>
      </c>
      <c r="D77" s="10"/>
      <c r="E77" s="10"/>
      <c r="F77" s="10"/>
      <c r="G77" s="10"/>
      <c r="H77" s="10"/>
      <c r="I77" s="10"/>
      <c r="J77" s="10"/>
      <c r="K77" s="10"/>
      <c r="L77" s="10"/>
      <c r="M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"/>
      <c r="AB77" s="1"/>
      <c r="AC77" s="1"/>
      <c r="AD77" s="1"/>
      <c r="AE77" s="1"/>
      <c r="AF77" s="1"/>
      <c r="AG77" s="1"/>
    </row>
    <row r="78" spans="1:33" x14ac:dyDescent="0.2">
      <c r="A78" s="10">
        <v>4.9999999999999982</v>
      </c>
      <c r="B78" s="10"/>
      <c r="C78" s="10">
        <f t="shared" si="2"/>
        <v>4.6676297021466402</v>
      </c>
      <c r="D78" s="10"/>
      <c r="E78" s="10"/>
      <c r="F78" s="10"/>
      <c r="G78" s="10"/>
      <c r="H78" s="10"/>
      <c r="I78" s="10"/>
      <c r="J78" s="10"/>
      <c r="K78" s="10"/>
      <c r="L78" s="10"/>
      <c r="M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1"/>
      <c r="AB78" s="1"/>
      <c r="AC78" s="1"/>
      <c r="AD78" s="1"/>
      <c r="AE78" s="1"/>
      <c r="AF78" s="1"/>
      <c r="AG78" s="1"/>
    </row>
    <row r="79" spans="1:33" x14ac:dyDescent="0.2">
      <c r="A79" s="10">
        <v>5.0999999999999979</v>
      </c>
      <c r="B79" s="10"/>
      <c r="C79" s="10">
        <f t="shared" si="2"/>
        <v>4.643400155586785</v>
      </c>
      <c r="D79" s="10"/>
      <c r="E79" s="10"/>
      <c r="F79" s="10"/>
      <c r="G79" s="10"/>
      <c r="H79" s="10"/>
      <c r="I79" s="10"/>
      <c r="J79" s="10"/>
      <c r="K79" s="10"/>
      <c r="L79" s="10"/>
      <c r="M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"/>
      <c r="AB79" s="1"/>
      <c r="AC79" s="1"/>
      <c r="AD79" s="1"/>
      <c r="AE79" s="1"/>
      <c r="AF79" s="1"/>
      <c r="AG79" s="1"/>
    </row>
    <row r="80" spans="1:33" x14ac:dyDescent="0.2">
      <c r="A80" s="10">
        <v>5.1999999999999975</v>
      </c>
      <c r="B80" s="10"/>
      <c r="C80" s="10">
        <f t="shared" si="2"/>
        <v>4.6196791547922782</v>
      </c>
      <c r="D80" s="10"/>
      <c r="E80" s="10"/>
      <c r="F80" s="10"/>
      <c r="G80" s="10"/>
      <c r="H80" s="10"/>
      <c r="I80" s="10"/>
      <c r="J80" s="10"/>
      <c r="K80" s="10"/>
      <c r="L80" s="10"/>
      <c r="M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"/>
      <c r="AB80" s="1"/>
      <c r="AC80" s="1"/>
      <c r="AD80" s="1"/>
      <c r="AE80" s="1"/>
      <c r="AF80" s="1"/>
      <c r="AG80" s="1"/>
    </row>
    <row r="81" spans="1:33" x14ac:dyDescent="0.2">
      <c r="A81" s="10">
        <v>5.2999999999999972</v>
      </c>
      <c r="B81" s="10"/>
      <c r="C81" s="10">
        <f t="shared" si="2"/>
        <v>4.5962086331487964</v>
      </c>
      <c r="D81" s="10"/>
      <c r="E81" s="10"/>
      <c r="F81" s="10"/>
      <c r="G81" s="10"/>
      <c r="H81" s="10"/>
      <c r="I81" s="10"/>
      <c r="J81" s="10"/>
      <c r="K81" s="10"/>
      <c r="L81" s="10"/>
      <c r="M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1"/>
      <c r="AB81" s="1"/>
      <c r="AC81" s="1"/>
      <c r="AD81" s="1"/>
      <c r="AE81" s="1"/>
      <c r="AF81" s="1"/>
      <c r="AG81" s="1"/>
    </row>
    <row r="82" spans="1:33" x14ac:dyDescent="0.2">
      <c r="A82" s="10">
        <v>5.3999999999999968</v>
      </c>
      <c r="B82" s="10"/>
      <c r="C82" s="10">
        <f t="shared" si="2"/>
        <v>4.5727860854270377</v>
      </c>
      <c r="D82" s="10"/>
      <c r="E82" s="10"/>
      <c r="F82" s="10"/>
      <c r="G82" s="10"/>
      <c r="H82" s="10"/>
      <c r="I82" s="10"/>
      <c r="J82" s="10"/>
      <c r="K82" s="10"/>
      <c r="L82" s="10"/>
      <c r="M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"/>
      <c r="AB82" s="1"/>
      <c r="AC82" s="1"/>
      <c r="AD82" s="1"/>
      <c r="AE82" s="1"/>
      <c r="AF82" s="1"/>
      <c r="AG82" s="1"/>
    </row>
    <row r="83" spans="1:33" x14ac:dyDescent="0.2">
      <c r="A83" s="10">
        <v>5.4999999999999964</v>
      </c>
      <c r="B83" s="10"/>
      <c r="C83" s="10">
        <f t="shared" si="2"/>
        <v>4.5492553558342763</v>
      </c>
      <c r="D83" s="10"/>
      <c r="E83" s="10"/>
      <c r="F83" s="10"/>
      <c r="G83" s="10"/>
      <c r="H83" s="10"/>
      <c r="I83" s="10"/>
      <c r="J83" s="10"/>
      <c r="K83" s="10"/>
      <c r="L83" s="10"/>
      <c r="M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1"/>
      <c r="AB83" s="1"/>
      <c r="AC83" s="1"/>
      <c r="AD83" s="1"/>
      <c r="AE83" s="1"/>
      <c r="AF83" s="1"/>
      <c r="AG83" s="1"/>
    </row>
    <row r="84" spans="1:33" x14ac:dyDescent="0.2">
      <c r="A84" s="10">
        <v>5.5999999999999961</v>
      </c>
      <c r="B84" s="10"/>
      <c r="C84" s="10">
        <f t="shared" si="2"/>
        <v>4.5254978108346782</v>
      </c>
      <c r="D84" s="10"/>
      <c r="E84" s="10"/>
      <c r="F84" s="10"/>
      <c r="G84" s="10"/>
      <c r="H84" s="10"/>
      <c r="I84" s="10"/>
      <c r="J84" s="10"/>
      <c r="K84" s="10"/>
      <c r="L84" s="10"/>
      <c r="M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  <c r="AA84" s="1"/>
      <c r="AB84" s="1"/>
      <c r="AC84" s="1"/>
      <c r="AD84" s="1"/>
      <c r="AE84" s="1"/>
      <c r="AF84" s="1"/>
      <c r="AG84" s="1"/>
    </row>
    <row r="85" spans="1:33" x14ac:dyDescent="0.2">
      <c r="A85" s="10">
        <v>5.6999999999999957</v>
      </c>
      <c r="B85" s="10"/>
      <c r="C85" s="10">
        <f t="shared" si="2"/>
        <v>4.5014244619941701</v>
      </c>
      <c r="D85" s="10"/>
      <c r="E85" s="10"/>
      <c r="F85" s="10"/>
      <c r="G85" s="10"/>
      <c r="H85" s="10"/>
      <c r="I85" s="10"/>
      <c r="J85" s="10"/>
      <c r="K85" s="10"/>
      <c r="L85" s="10"/>
      <c r="M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  <c r="AA85" s="1"/>
      <c r="AB85" s="1"/>
      <c r="AC85" s="1"/>
      <c r="AD85" s="1"/>
      <c r="AE85" s="1"/>
      <c r="AF85" s="1"/>
      <c r="AG85" s="1"/>
    </row>
    <row r="86" spans="1:33" x14ac:dyDescent="0.2">
      <c r="A86" s="10">
        <v>5.7999999999999954</v>
      </c>
      <c r="B86" s="10"/>
      <c r="C86" s="10">
        <f t="shared" si="2"/>
        <v>4.4769692684068048</v>
      </c>
      <c r="D86" s="10"/>
      <c r="E86" s="10"/>
      <c r="F86" s="10"/>
      <c r="G86" s="10"/>
      <c r="H86" s="10"/>
      <c r="I86" s="10"/>
      <c r="J86" s="10"/>
      <c r="K86" s="10"/>
      <c r="L86" s="10"/>
      <c r="M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  <c r="AA86" s="1"/>
      <c r="AB86" s="1"/>
      <c r="AC86" s="1"/>
      <c r="AD86" s="1"/>
      <c r="AE86" s="1"/>
      <c r="AF86" s="1"/>
      <c r="AG86" s="1"/>
    </row>
    <row r="87" spans="1:33" x14ac:dyDescent="0.2">
      <c r="A87" s="10">
        <v>5.899999999999995</v>
      </c>
      <c r="B87" s="10"/>
      <c r="C87" s="10">
        <f t="shared" si="2"/>
        <v>4.4520836409484774</v>
      </c>
      <c r="D87" s="10"/>
      <c r="E87" s="10"/>
      <c r="F87" s="10"/>
      <c r="G87" s="10"/>
      <c r="H87" s="10"/>
      <c r="I87" s="10"/>
      <c r="J87" s="10"/>
      <c r="K87" s="10"/>
      <c r="L87" s="10"/>
      <c r="M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  <c r="AA87" s="1"/>
      <c r="AB87" s="1"/>
      <c r="AC87" s="1"/>
      <c r="AD87" s="1"/>
      <c r="AE87" s="1"/>
      <c r="AF87" s="1"/>
      <c r="AG87" s="1"/>
    </row>
    <row r="88" spans="1:33" x14ac:dyDescent="0.2">
      <c r="A88" s="10">
        <v>5.9999999999999947</v>
      </c>
      <c r="B88" s="10"/>
      <c r="C88" s="10">
        <f t="shared" si="2"/>
        <v>4.426732056002046</v>
      </c>
      <c r="D88" s="10"/>
      <c r="E88" s="10"/>
      <c r="F88" s="10"/>
      <c r="G88" s="10"/>
      <c r="H88" s="10"/>
      <c r="I88" s="10"/>
      <c r="J88" s="10"/>
      <c r="K88" s="10"/>
      <c r="L88" s="10"/>
      <c r="M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  <c r="AA88" s="1"/>
      <c r="AB88" s="1"/>
      <c r="AC88" s="1"/>
      <c r="AD88" s="1"/>
      <c r="AE88" s="1"/>
      <c r="AF88" s="1"/>
      <c r="AG88" s="1"/>
    </row>
    <row r="89" spans="1:33" x14ac:dyDescent="0.2">
      <c r="A89" s="10">
        <v>6.0999999999999943</v>
      </c>
      <c r="B89" s="10"/>
      <c r="C89" s="10">
        <f t="shared" si="2"/>
        <v>4.4008886331827064</v>
      </c>
      <c r="D89" s="10"/>
      <c r="E89" s="10"/>
      <c r="F89" s="10"/>
      <c r="G89" s="10"/>
      <c r="H89" s="10"/>
      <c r="I89" s="10"/>
      <c r="J89" s="10"/>
      <c r="K89" s="10"/>
      <c r="L89" s="10"/>
      <c r="M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  <c r="AA89" s="1"/>
      <c r="AB89" s="1"/>
      <c r="AC89" s="1"/>
      <c r="AD89" s="1"/>
      <c r="AE89" s="1"/>
      <c r="AF89" s="1"/>
      <c r="AG89" s="1"/>
    </row>
    <row r="90" spans="1:33" x14ac:dyDescent="0.2">
      <c r="A90" s="10">
        <v>6.199999999999994</v>
      </c>
      <c r="B90" s="10"/>
      <c r="C90" s="10">
        <f t="shared" si="2"/>
        <v>4.3745345162985139</v>
      </c>
      <c r="D90" s="10"/>
      <c r="E90" s="10"/>
      <c r="F90" s="10"/>
      <c r="G90" s="10"/>
      <c r="H90" s="10"/>
      <c r="I90" s="10"/>
      <c r="J90" s="10"/>
      <c r="K90" s="10"/>
      <c r="L90" s="10"/>
      <c r="M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  <c r="AA90" s="1"/>
      <c r="AB90" s="1"/>
      <c r="AC90" s="1"/>
      <c r="AD90" s="1"/>
      <c r="AE90" s="1"/>
      <c r="AF90" s="1"/>
      <c r="AG90" s="1"/>
    </row>
    <row r="91" spans="1:33" x14ac:dyDescent="0.2">
      <c r="A91" s="10">
        <v>6.2999999999999936</v>
      </c>
      <c r="B91" s="10"/>
      <c r="C91" s="10">
        <f t="shared" si="2"/>
        <v>4.347655902878607</v>
      </c>
      <c r="D91" s="10"/>
      <c r="E91" s="10"/>
      <c r="F91" s="10"/>
      <c r="G91" s="10"/>
      <c r="H91" s="10"/>
      <c r="I91" s="10"/>
      <c r="J91" s="10"/>
      <c r="K91" s="10"/>
      <c r="L91" s="10"/>
      <c r="M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  <c r="AA91" s="1"/>
      <c r="AB91" s="1"/>
      <c r="AC91" s="1"/>
      <c r="AD91" s="1"/>
      <c r="AE91" s="1"/>
      <c r="AF91" s="1"/>
      <c r="AG91" s="1"/>
    </row>
    <row r="92" spans="1:33" x14ac:dyDescent="0.2">
      <c r="A92" s="10">
        <v>6.3999999999999932</v>
      </c>
      <c r="B92" s="10"/>
      <c r="C92" s="10">
        <f t="shared" si="2"/>
        <v>4.320242584396194</v>
      </c>
      <c r="D92" s="10"/>
      <c r="E92" s="10"/>
      <c r="F92" s="10"/>
      <c r="G92" s="10"/>
      <c r="H92" s="10"/>
      <c r="I92" s="10"/>
      <c r="J92" s="10"/>
      <c r="K92" s="10"/>
      <c r="L92" s="10"/>
      <c r="M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"/>
      <c r="AB92" s="1"/>
      <c r="AC92" s="1"/>
      <c r="AD92" s="1"/>
      <c r="AE92" s="1"/>
      <c r="AF92" s="1"/>
      <c r="AG92" s="1"/>
    </row>
    <row r="93" spans="1:33" x14ac:dyDescent="0.2">
      <c r="A93" s="10">
        <v>6.4999999999999929</v>
      </c>
      <c r="B93" s="10"/>
      <c r="C93" s="10">
        <f t="shared" ref="C93:C128" si="3">LOG((10^$G$5)/(1+10^$G$2)*(10^(-1*(A93/$G$3)^$G$4+$G$2)+10^(-1*(A93/$G$6)^$G$4)))</f>
        <v>4.2922868802278664</v>
      </c>
      <c r="D93" s="10"/>
      <c r="E93" s="10"/>
      <c r="F93" s="10"/>
      <c r="G93" s="10"/>
      <c r="H93" s="10"/>
      <c r="I93" s="10"/>
      <c r="J93" s="10"/>
      <c r="K93" s="10"/>
      <c r="L93" s="10"/>
      <c r="M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  <c r="AA93" s="1"/>
      <c r="AB93" s="1"/>
      <c r="AC93" s="1"/>
      <c r="AD93" s="1"/>
      <c r="AE93" s="1"/>
      <c r="AF93" s="1"/>
      <c r="AG93" s="1"/>
    </row>
    <row r="94" spans="1:33" x14ac:dyDescent="0.2">
      <c r="A94" s="10">
        <v>6.5999999999999925</v>
      </c>
      <c r="B94" s="10"/>
      <c r="C94" s="10">
        <f t="shared" si="3"/>
        <v>4.2637828696251674</v>
      </c>
      <c r="D94" s="10"/>
      <c r="E94" s="10"/>
      <c r="F94" s="10"/>
      <c r="G94" s="10"/>
      <c r="H94" s="10"/>
      <c r="I94" s="10"/>
      <c r="J94" s="10"/>
      <c r="K94" s="10"/>
      <c r="L94" s="10"/>
      <c r="M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  <c r="AA94" s="1"/>
      <c r="AB94" s="1"/>
      <c r="AC94" s="1"/>
      <c r="AD94" s="1"/>
      <c r="AE94" s="1"/>
      <c r="AF94" s="1"/>
      <c r="AG94" s="1"/>
    </row>
    <row r="95" spans="1:33" x14ac:dyDescent="0.2">
      <c r="A95" s="10">
        <v>6.6999999999999922</v>
      </c>
      <c r="B95" s="10"/>
      <c r="C95" s="10">
        <f t="shared" si="3"/>
        <v>4.2347258455163335</v>
      </c>
      <c r="D95" s="10"/>
      <c r="E95" s="10"/>
      <c r="F95" s="10"/>
      <c r="G95" s="10"/>
      <c r="H95" s="10"/>
      <c r="I95" s="10"/>
      <c r="J95" s="10"/>
      <c r="K95" s="10"/>
      <c r="L95" s="10"/>
      <c r="M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  <c r="AA95" s="1"/>
      <c r="AB95" s="1"/>
      <c r="AC95" s="1"/>
      <c r="AD95" s="1"/>
      <c r="AE95" s="1"/>
      <c r="AF95" s="1"/>
      <c r="AG95" s="1"/>
    </row>
    <row r="96" spans="1:33" x14ac:dyDescent="0.2">
      <c r="A96" s="10">
        <v>6.7999999999999918</v>
      </c>
      <c r="B96" s="10"/>
      <c r="C96" s="10">
        <f t="shared" si="3"/>
        <v>4.2051119308997595</v>
      </c>
      <c r="D96" s="10"/>
      <c r="E96" s="10"/>
      <c r="F96" s="10"/>
      <c r="G96" s="10"/>
      <c r="H96" s="10"/>
      <c r="I96" s="10"/>
      <c r="J96" s="10"/>
      <c r="K96" s="10"/>
      <c r="L96" s="10"/>
      <c r="M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  <c r="AA96" s="1"/>
      <c r="AB96" s="1"/>
      <c r="AC96" s="1"/>
      <c r="AD96" s="1"/>
      <c r="AE96" s="1"/>
      <c r="AF96" s="1"/>
      <c r="AG96" s="1"/>
    </row>
    <row r="97" spans="1:33" x14ac:dyDescent="0.2">
      <c r="A97" s="10">
        <v>6.8999999999999915</v>
      </c>
      <c r="B97" s="10"/>
      <c r="C97" s="10">
        <f t="shared" si="3"/>
        <v>4.1749378126851253</v>
      </c>
      <c r="D97" s="10"/>
      <c r="E97" s="10"/>
      <c r="F97" s="10"/>
      <c r="G97" s="10"/>
      <c r="H97" s="10"/>
      <c r="I97" s="10"/>
      <c r="J97" s="10"/>
      <c r="K97" s="10"/>
      <c r="L97" s="10"/>
      <c r="M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  <c r="AA97" s="1"/>
      <c r="AB97" s="1"/>
      <c r="AC97" s="1"/>
      <c r="AD97" s="1"/>
      <c r="AE97" s="1"/>
      <c r="AF97" s="1"/>
      <c r="AG97" s="1"/>
    </row>
    <row r="98" spans="1:33" x14ac:dyDescent="0.2">
      <c r="A98" s="10">
        <v>6.9999999999999911</v>
      </c>
      <c r="B98" s="10"/>
      <c r="C98" s="10">
        <f t="shared" si="3"/>
        <v>4.144200559196908</v>
      </c>
      <c r="D98" s="10"/>
      <c r="E98" s="10"/>
      <c r="F98" s="10"/>
      <c r="G98" s="10"/>
      <c r="H98" s="10"/>
      <c r="I98" s="10"/>
      <c r="J98" s="10"/>
      <c r="K98" s="10"/>
      <c r="L98" s="10"/>
      <c r="M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  <c r="AA98" s="1"/>
      <c r="AB98" s="1"/>
      <c r="AC98" s="1"/>
      <c r="AD98" s="1"/>
      <c r="AE98" s="1"/>
      <c r="AF98" s="1"/>
      <c r="AG98" s="1"/>
    </row>
    <row r="99" spans="1:33" x14ac:dyDescent="0.2">
      <c r="A99" s="10">
        <v>7.0999999999999908</v>
      </c>
      <c r="B99" s="10"/>
      <c r="C99" s="10">
        <f t="shared" si="3"/>
        <v>4.1128974964754565</v>
      </c>
      <c r="D99" s="10"/>
      <c r="E99" s="10"/>
      <c r="F99" s="10"/>
      <c r="G99" s="10"/>
      <c r="H99" s="10"/>
      <c r="I99" s="10"/>
      <c r="J99" s="10"/>
      <c r="K99" s="10"/>
      <c r="L99" s="10"/>
      <c r="M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  <c r="AA99" s="1"/>
      <c r="AB99" s="1"/>
      <c r="AC99" s="1"/>
      <c r="AD99" s="1"/>
      <c r="AE99" s="1"/>
      <c r="AF99" s="1"/>
      <c r="AG99" s="1"/>
    </row>
    <row r="100" spans="1:33" x14ac:dyDescent="0.2">
      <c r="A100" s="10">
        <v>7.1999999999999904</v>
      </c>
      <c r="B100" s="10"/>
      <c r="C100" s="10">
        <f t="shared" si="3"/>
        <v>4.0810261253617961</v>
      </c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  <c r="AA100" s="1"/>
      <c r="AB100" s="1"/>
      <c r="AC100" s="1"/>
      <c r="AD100" s="1"/>
      <c r="AE100" s="1"/>
      <c r="AF100" s="1"/>
      <c r="AG100" s="1"/>
    </row>
    <row r="101" spans="1:33" x14ac:dyDescent="0.2">
      <c r="A101" s="10">
        <v>7.2999999999999901</v>
      </c>
      <c r="B101" s="10"/>
      <c r="C101" s="10">
        <f t="shared" si="3"/>
        <v>4.048584066510398</v>
      </c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  <c r="AA101" s="1"/>
      <c r="AB101" s="1"/>
      <c r="AC101" s="1"/>
      <c r="AD101" s="1"/>
      <c r="AE101" s="1"/>
      <c r="AF101" s="1"/>
      <c r="AG101" s="1"/>
    </row>
    <row r="102" spans="1:33" x14ac:dyDescent="0.2">
      <c r="A102" s="10">
        <v>7.3999999999999897</v>
      </c>
      <c r="B102" s="10"/>
      <c r="C102" s="10">
        <f t="shared" si="3"/>
        <v>4.0155690242871724</v>
      </c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  <c r="AA102" s="1"/>
      <c r="AB102" s="1"/>
      <c r="AC102" s="1"/>
      <c r="AD102" s="1"/>
      <c r="AE102" s="1"/>
      <c r="AF102" s="1"/>
      <c r="AG102" s="1"/>
    </row>
    <row r="103" spans="1:33" x14ac:dyDescent="0.2">
      <c r="A103" s="10">
        <v>7.4999999999999893</v>
      </c>
      <c r="B103" s="10"/>
      <c r="C103" s="10">
        <f t="shared" si="3"/>
        <v>3.981978763280881</v>
      </c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  <c r="AA103" s="1"/>
      <c r="AB103" s="1"/>
      <c r="AC103" s="1"/>
      <c r="AD103" s="1"/>
      <c r="AE103" s="1"/>
      <c r="AF103" s="1"/>
      <c r="AG103" s="1"/>
    </row>
    <row r="104" spans="1:33" x14ac:dyDescent="0.2">
      <c r="A104" s="10">
        <v>7.599999999999989</v>
      </c>
      <c r="B104" s="10"/>
      <c r="C104" s="10">
        <f t="shared" si="3"/>
        <v>3.9478110931373163</v>
      </c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  <c r="AA104" s="1"/>
      <c r="AB104" s="1"/>
      <c r="AC104" s="1"/>
      <c r="AD104" s="1"/>
      <c r="AE104" s="1"/>
      <c r="AF104" s="1"/>
      <c r="AG104" s="1"/>
    </row>
    <row r="105" spans="1:33" x14ac:dyDescent="0.2">
      <c r="A105" s="10">
        <v>7.6999999999999886</v>
      </c>
      <c r="B105" s="10"/>
      <c r="C105" s="10">
        <f t="shared" si="3"/>
        <v>3.9130638588201272</v>
      </c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  <c r="AA105" s="1"/>
      <c r="AB105" s="1"/>
      <c r="AC105" s="1"/>
      <c r="AD105" s="1"/>
      <c r="AE105" s="1"/>
      <c r="AF105" s="1"/>
      <c r="AG105" s="1"/>
    </row>
    <row r="106" spans="1:33" x14ac:dyDescent="0.2">
      <c r="A106" s="10">
        <v>7.7999999999999883</v>
      </c>
      <c r="B106" s="10"/>
      <c r="C106" s="10">
        <f t="shared" si="3"/>
        <v>3.8777349343691139</v>
      </c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  <c r="AA106" s="1"/>
      <c r="AB106" s="1"/>
      <c r="AC106" s="1"/>
      <c r="AD106" s="1"/>
      <c r="AE106" s="1"/>
      <c r="AF106" s="1"/>
      <c r="AG106" s="1"/>
    </row>
    <row r="107" spans="1:33" x14ac:dyDescent="0.2">
      <c r="A107" s="10">
        <v>7.8999999999999879</v>
      </c>
      <c r="B107" s="10"/>
      <c r="C107" s="10">
        <f t="shared" si="3"/>
        <v>3.841822218887514</v>
      </c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  <c r="AA107" s="1"/>
      <c r="AB107" s="1"/>
      <c r="AC107" s="1"/>
      <c r="AD107" s="1"/>
      <c r="AE107" s="1"/>
      <c r="AF107" s="1"/>
      <c r="AG107" s="1"/>
    </row>
    <row r="108" spans="1:33" x14ac:dyDescent="0.2">
      <c r="A108" s="10">
        <v>7.9999999999999876</v>
      </c>
      <c r="B108" s="10"/>
      <c r="C108" s="10">
        <f t="shared" si="3"/>
        <v>3.8053236339348091</v>
      </c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  <c r="AA108" s="1"/>
      <c r="AB108" s="1"/>
      <c r="AC108" s="1"/>
      <c r="AD108" s="1"/>
      <c r="AE108" s="1"/>
      <c r="AF108" s="1"/>
      <c r="AG108" s="1"/>
    </row>
    <row r="109" spans="1:33" x14ac:dyDescent="0.2">
      <c r="A109" s="10">
        <v>8.0999999999999872</v>
      </c>
      <c r="B109" s="10"/>
      <c r="C109" s="10">
        <f t="shared" si="3"/>
        <v>3.7682371217972039</v>
      </c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  <c r="AA109" s="1"/>
      <c r="AB109" s="1"/>
      <c r="AC109" s="1"/>
      <c r="AD109" s="1"/>
      <c r="AE109" s="1"/>
      <c r="AF109" s="1"/>
      <c r="AG109" s="1"/>
    </row>
    <row r="110" spans="1:33" x14ac:dyDescent="0.2">
      <c r="A110" s="10">
        <v>8.1999999999999869</v>
      </c>
      <c r="B110" s="10"/>
      <c r="C110" s="10">
        <f t="shared" si="3"/>
        <v>3.7305606443015349</v>
      </c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  <c r="AA110" s="1"/>
      <c r="AB110" s="1"/>
      <c r="AC110" s="1"/>
      <c r="AD110" s="1"/>
      <c r="AE110" s="1"/>
      <c r="AF110" s="1"/>
      <c r="AG110" s="1"/>
    </row>
    <row r="111" spans="1:33" x14ac:dyDescent="0.2">
      <c r="A111" s="10">
        <v>8.2999999999999865</v>
      </c>
      <c r="B111" s="10"/>
      <c r="C111" s="10">
        <f t="shared" si="3"/>
        <v>3.6922921819635772</v>
      </c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  <c r="AA111" s="1"/>
      <c r="AB111" s="1"/>
      <c r="AC111" s="1"/>
      <c r="AD111" s="1"/>
      <c r="AE111" s="1"/>
      <c r="AF111" s="1"/>
      <c r="AG111" s="1"/>
    </row>
    <row r="112" spans="1:33" x14ac:dyDescent="0.2">
      <c r="A112" s="10">
        <v>8.3999999999999861</v>
      </c>
      <c r="B112" s="10"/>
      <c r="C112" s="10">
        <f t="shared" si="3"/>
        <v>3.6534297333415013</v>
      </c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  <c r="AA112" s="1"/>
      <c r="AB112" s="1"/>
      <c r="AC112" s="1"/>
      <c r="AD112" s="1"/>
      <c r="AE112" s="1"/>
      <c r="AF112" s="1"/>
      <c r="AG112" s="1"/>
    </row>
    <row r="113" spans="1:33" x14ac:dyDescent="0.2">
      <c r="A113" s="10">
        <v>8.4999999999999858</v>
      </c>
      <c r="B113" s="10"/>
      <c r="C113" s="10">
        <f t="shared" si="3"/>
        <v>3.6139713145155219</v>
      </c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  <c r="AA113" s="1"/>
      <c r="AB113" s="1"/>
      <c r="AC113" s="1"/>
      <c r="AD113" s="1"/>
      <c r="AE113" s="1"/>
      <c r="AF113" s="1"/>
      <c r="AG113" s="1"/>
    </row>
    <row r="114" spans="1:33" x14ac:dyDescent="0.2">
      <c r="A114" s="10">
        <v>8.5999999999999854</v>
      </c>
      <c r="B114" s="10"/>
      <c r="C114" s="10">
        <f t="shared" si="3"/>
        <v>3.5739149586459611</v>
      </c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  <c r="AA114" s="1"/>
      <c r="AB114" s="1"/>
      <c r="AC114" s="1"/>
      <c r="AD114" s="1"/>
      <c r="AE114" s="1"/>
      <c r="AF114" s="1"/>
      <c r="AG114" s="1"/>
    </row>
    <row r="115" spans="1:33" x14ac:dyDescent="0.2">
      <c r="A115" s="10">
        <v>8.6999999999999851</v>
      </c>
      <c r="B115" s="10"/>
      <c r="C115" s="10">
        <f t="shared" si="3"/>
        <v>3.533258715581145</v>
      </c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  <c r="AA115" s="1"/>
      <c r="AB115" s="1"/>
      <c r="AC115" s="1"/>
      <c r="AD115" s="1"/>
      <c r="AE115" s="1"/>
      <c r="AF115" s="1"/>
      <c r="AG115" s="1"/>
    </row>
    <row r="116" spans="1:33" x14ac:dyDescent="0.2">
      <c r="A116" s="10">
        <v>8.7999999999999847</v>
      </c>
      <c r="B116" s="10"/>
      <c r="C116" s="10">
        <f t="shared" si="3"/>
        <v>3.4920006514981368</v>
      </c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  <c r="AA116" s="1"/>
      <c r="AB116" s="1"/>
      <c r="AC116" s="1"/>
      <c r="AD116" s="1"/>
      <c r="AE116" s="1"/>
      <c r="AF116" s="1"/>
      <c r="AG116" s="1"/>
    </row>
    <row r="117" spans="1:33" x14ac:dyDescent="0.2">
      <c r="A117" s="10">
        <v>8.8999999999999844</v>
      </c>
      <c r="B117" s="10"/>
      <c r="C117" s="10">
        <f t="shared" si="3"/>
        <v>3.4501388485662554</v>
      </c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  <c r="AA117" s="1"/>
      <c r="AB117" s="1"/>
      <c r="AC117" s="1"/>
      <c r="AD117" s="1"/>
      <c r="AE117" s="1"/>
      <c r="AF117" s="1"/>
      <c r="AG117" s="1"/>
    </row>
    <row r="118" spans="1:33" x14ac:dyDescent="0.2">
      <c r="A118" s="10">
        <v>8.999999999999984</v>
      </c>
      <c r="B118" s="10"/>
      <c r="C118" s="10">
        <f t="shared" si="3"/>
        <v>3.407671404627461</v>
      </c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  <c r="AA118" s="1"/>
      <c r="AB118" s="1"/>
      <c r="AC118" s="1"/>
      <c r="AD118" s="1"/>
      <c r="AE118" s="1"/>
      <c r="AF118" s="1"/>
      <c r="AG118" s="1"/>
    </row>
    <row r="119" spans="1:33" x14ac:dyDescent="0.2">
      <c r="A119" s="10">
        <v>9.0999999999999837</v>
      </c>
      <c r="B119" s="10"/>
      <c r="C119" s="10">
        <f t="shared" si="3"/>
        <v>3.3645964328900577</v>
      </c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  <c r="AA119" s="1"/>
      <c r="AB119" s="1"/>
      <c r="AC119" s="1"/>
      <c r="AD119" s="1"/>
      <c r="AE119" s="1"/>
      <c r="AF119" s="1"/>
      <c r="AG119" s="1"/>
    </row>
    <row r="120" spans="1:33" x14ac:dyDescent="0.2">
      <c r="A120" s="10">
        <v>9.1999999999999833</v>
      </c>
      <c r="B120" s="10"/>
      <c r="C120" s="10">
        <f t="shared" si="3"/>
        <v>3.3209120616336003</v>
      </c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  <c r="AA120" s="1"/>
      <c r="AB120" s="1"/>
      <c r="AC120" s="1"/>
      <c r="AD120" s="1"/>
      <c r="AE120" s="1"/>
      <c r="AF120" s="1"/>
      <c r="AG120" s="1"/>
    </row>
    <row r="121" spans="1:33" x14ac:dyDescent="0.2">
      <c r="A121" s="10">
        <v>9.2999999999999829</v>
      </c>
      <c r="B121" s="10"/>
      <c r="C121" s="10">
        <f t="shared" si="3"/>
        <v>3.2766164339236443</v>
      </c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  <c r="AA121" s="1"/>
      <c r="AB121" s="1"/>
      <c r="AC121" s="1"/>
      <c r="AD121" s="1"/>
      <c r="AE121" s="1"/>
      <c r="AF121" s="1"/>
      <c r="AG121" s="1"/>
    </row>
    <row r="122" spans="1:33" x14ac:dyDescent="0.2">
      <c r="A122" s="16">
        <v>9.3999999999999826</v>
      </c>
      <c r="B122" s="16"/>
      <c r="C122" s="10">
        <f t="shared" si="3"/>
        <v>3.2317077073354779</v>
      </c>
      <c r="D122" s="16"/>
      <c r="E122" s="1"/>
      <c r="F122" s="1"/>
      <c r="G122" s="1"/>
      <c r="H122" s="1"/>
      <c r="I122" s="1"/>
      <c r="J122" s="1"/>
      <c r="K122" s="1"/>
      <c r="L122" s="1"/>
      <c r="M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</row>
    <row r="123" spans="1:33" x14ac:dyDescent="0.2">
      <c r="A123" s="16">
        <v>9.4999999999999822</v>
      </c>
      <c r="B123" s="16"/>
      <c r="C123" s="10">
        <f t="shared" si="3"/>
        <v>3.1861840536862061</v>
      </c>
      <c r="D123" s="16"/>
      <c r="E123" s="1"/>
      <c r="F123" s="1"/>
      <c r="G123" s="1"/>
      <c r="H123" s="1"/>
      <c r="I123" s="1"/>
      <c r="J123" s="1"/>
      <c r="K123" s="1"/>
      <c r="L123" s="1"/>
      <c r="M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</row>
    <row r="124" spans="1:33" x14ac:dyDescent="0.2">
      <c r="A124" s="16">
        <v>9.5999999999999819</v>
      </c>
      <c r="B124" s="16"/>
      <c r="C124" s="10">
        <f t="shared" si="3"/>
        <v>3.1400436587747151</v>
      </c>
      <c r="D124" s="16"/>
      <c r="E124" s="1"/>
      <c r="F124" s="1"/>
      <c r="G124" s="1"/>
      <c r="H124" s="1"/>
      <c r="I124" s="1"/>
      <c r="J124" s="1"/>
      <c r="K124" s="1"/>
      <c r="L124" s="1"/>
      <c r="M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</row>
    <row r="125" spans="1:33" x14ac:dyDescent="0.2">
      <c r="A125" s="16">
        <v>9.6999999999999815</v>
      </c>
      <c r="B125" s="16"/>
      <c r="C125" s="10">
        <f t="shared" si="3"/>
        <v>3.0932847221291522</v>
      </c>
      <c r="D125" s="16"/>
      <c r="E125" s="1"/>
      <c r="F125" s="1"/>
      <c r="G125" s="1"/>
      <c r="H125" s="1"/>
      <c r="I125" s="1"/>
      <c r="J125" s="1"/>
      <c r="K125" s="1"/>
      <c r="L125" s="1"/>
      <c r="M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</row>
    <row r="126" spans="1:33" x14ac:dyDescent="0.2">
      <c r="A126" s="16">
        <v>9.7999999999999812</v>
      </c>
      <c r="B126" s="16"/>
      <c r="C126" s="10">
        <f t="shared" si="3"/>
        <v>3.0459054567615635</v>
      </c>
      <c r="D126" s="16"/>
      <c r="E126" s="1"/>
      <c r="F126" s="1"/>
      <c r="G126" s="1"/>
      <c r="H126" s="1"/>
      <c r="I126" s="1"/>
      <c r="J126" s="1"/>
      <c r="K126" s="1"/>
      <c r="L126" s="1"/>
      <c r="M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</row>
    <row r="127" spans="1:33" x14ac:dyDescent="0.2">
      <c r="A127" s="16">
        <v>9.8999999999999808</v>
      </c>
      <c r="B127" s="16"/>
      <c r="C127" s="10">
        <f t="shared" si="3"/>
        <v>2.9979040889294297</v>
      </c>
      <c r="D127" s="16"/>
      <c r="E127" s="1"/>
      <c r="F127" s="1"/>
      <c r="G127" s="1"/>
      <c r="H127" s="1"/>
      <c r="I127" s="1"/>
      <c r="J127" s="1"/>
      <c r="K127" s="1"/>
      <c r="L127" s="1"/>
      <c r="M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</row>
    <row r="128" spans="1:33" x14ac:dyDescent="0.2">
      <c r="A128" s="16">
        <v>9.9999999999999805</v>
      </c>
      <c r="B128" s="16"/>
      <c r="C128" s="10">
        <f t="shared" si="3"/>
        <v>2.9492788579037934</v>
      </c>
      <c r="D128" s="16"/>
      <c r="E128" s="1"/>
      <c r="F128" s="1"/>
      <c r="G128" s="1"/>
      <c r="H128" s="1"/>
      <c r="I128" s="1"/>
      <c r="J128" s="1"/>
      <c r="K128" s="1"/>
      <c r="L128" s="1"/>
      <c r="M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</row>
  </sheetData>
  <mergeCells count="1">
    <mergeCell ref="F12:L1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22"/>
  <sheetViews>
    <sheetView zoomScale="80" zoomScaleNormal="80" workbookViewId="0"/>
  </sheetViews>
  <sheetFormatPr defaultRowHeight="12.75" x14ac:dyDescent="0.2"/>
  <cols>
    <col min="1" max="1" width="9.140625" style="17"/>
    <col min="2" max="3" width="9.85546875" style="17" customWidth="1"/>
    <col min="4" max="4" width="9.140625" style="17"/>
    <col min="6" max="6" width="10.85546875" bestFit="1" customWidth="1"/>
  </cols>
  <sheetData>
    <row r="1" spans="1:34" ht="24" customHeight="1" x14ac:dyDescent="0.2">
      <c r="A1" s="3" t="s">
        <v>0</v>
      </c>
      <c r="B1" s="14" t="s">
        <v>13</v>
      </c>
      <c r="C1" s="14" t="s">
        <v>14</v>
      </c>
      <c r="D1" s="15" t="s">
        <v>15</v>
      </c>
      <c r="E1" s="1"/>
      <c r="F1" s="4" t="s">
        <v>17</v>
      </c>
      <c r="G1" s="4" t="s">
        <v>18</v>
      </c>
      <c r="H1" s="4" t="s">
        <v>27</v>
      </c>
      <c r="I1" s="1"/>
      <c r="J1" s="1"/>
      <c r="K1" s="1"/>
      <c r="L1" s="1"/>
      <c r="M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</row>
    <row r="2" spans="1:34" x14ac:dyDescent="0.2">
      <c r="A2" s="16">
        <v>0</v>
      </c>
      <c r="B2" s="16">
        <v>6.7558748560000002</v>
      </c>
      <c r="C2" s="16">
        <f t="shared" ref="C2:C19" si="0">LOG((10^$G$5-10^$G$2)*10^(-1*((A2/$G$3)^$G$4))+10^$G$2)</f>
        <v>6.76278057648772</v>
      </c>
      <c r="D2" s="16">
        <f t="shared" ref="D2:D19" si="1" xml:space="preserve"> (B2 - C2)^2</f>
        <v>4.7688975454513938E-5</v>
      </c>
      <c r="E2" s="1"/>
      <c r="F2" s="1" t="s">
        <v>23</v>
      </c>
      <c r="G2" s="2">
        <v>2.3692130960420528</v>
      </c>
      <c r="H2" s="2">
        <v>0.34191382139356113</v>
      </c>
      <c r="I2" s="1"/>
      <c r="J2" s="1"/>
      <c r="K2" s="1"/>
      <c r="L2" s="6" t="s">
        <v>28</v>
      </c>
      <c r="M2" s="2">
        <v>0.34605560559075832</v>
      </c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</row>
    <row r="3" spans="1:34" x14ac:dyDescent="0.2">
      <c r="A3" s="16">
        <v>1</v>
      </c>
      <c r="B3" s="16">
        <v>5.9395192530000003</v>
      </c>
      <c r="C3" s="16">
        <f t="shared" si="0"/>
        <v>6.3881228115342559</v>
      </c>
      <c r="D3" s="16">
        <f t="shared" si="1"/>
        <v>0.20124515272959728</v>
      </c>
      <c r="E3" s="1"/>
      <c r="F3" s="1" t="s">
        <v>21</v>
      </c>
      <c r="G3" s="2">
        <v>2.0555561698045963</v>
      </c>
      <c r="H3" s="2">
        <v>0.61008462615357784</v>
      </c>
      <c r="I3" s="1"/>
      <c r="J3" s="1"/>
      <c r="K3" s="1"/>
      <c r="L3" s="6" t="s">
        <v>31</v>
      </c>
      <c r="M3" s="2">
        <f>SQRT(M2)</f>
        <v>0.58826491106537904</v>
      </c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</row>
    <row r="4" spans="1:34" x14ac:dyDescent="0.2">
      <c r="A4" s="16">
        <v>2</v>
      </c>
      <c r="B4" s="16">
        <v>5.1553360369999996</v>
      </c>
      <c r="C4" s="16">
        <f t="shared" si="0"/>
        <v>5.7995651308697092</v>
      </c>
      <c r="D4" s="16">
        <f t="shared" si="1"/>
        <v>0.41503112538818698</v>
      </c>
      <c r="E4" s="1"/>
      <c r="F4" s="1" t="s">
        <v>22</v>
      </c>
      <c r="G4" s="2">
        <v>1.3624078597769418</v>
      </c>
      <c r="H4" s="2">
        <v>0.39215688999174764</v>
      </c>
      <c r="I4" s="1"/>
      <c r="J4" s="1"/>
      <c r="K4" s="1"/>
      <c r="L4" s="6" t="s">
        <v>29</v>
      </c>
      <c r="M4" s="2">
        <v>0.91676110321774618</v>
      </c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</row>
    <row r="5" spans="1:34" x14ac:dyDescent="0.2">
      <c r="A5" s="16">
        <v>4</v>
      </c>
      <c r="B5" s="16">
        <v>3.826074803</v>
      </c>
      <c r="C5" s="16">
        <f t="shared" si="0"/>
        <v>4.2910628540346458</v>
      </c>
      <c r="D5" s="16">
        <f t="shared" si="1"/>
        <v>0.21621388760499838</v>
      </c>
      <c r="E5" s="1"/>
      <c r="F5" s="1" t="s">
        <v>20</v>
      </c>
      <c r="G5" s="2">
        <v>6.7627805764877191</v>
      </c>
      <c r="H5" s="2">
        <v>0.30751414050006054</v>
      </c>
      <c r="I5" s="1"/>
      <c r="J5" s="1"/>
      <c r="K5" s="1"/>
      <c r="L5" s="6" t="s">
        <v>30</v>
      </c>
      <c r="M5" s="2">
        <v>0.89892419676440605</v>
      </c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</row>
    <row r="6" spans="1:34" x14ac:dyDescent="0.2">
      <c r="A6" s="16">
        <v>6</v>
      </c>
      <c r="B6" s="16">
        <v>2.5185139400000001</v>
      </c>
      <c r="C6" s="16">
        <f t="shared" si="0"/>
        <v>2.7175969254026384</v>
      </c>
      <c r="D6" s="16">
        <f t="shared" si="1"/>
        <v>3.9634035076827119E-2</v>
      </c>
      <c r="E6" s="1"/>
      <c r="F6" s="1"/>
      <c r="G6" s="1"/>
      <c r="H6" s="1"/>
      <c r="I6" s="1"/>
      <c r="J6" s="1"/>
      <c r="K6" s="1"/>
      <c r="L6" s="9" t="s">
        <v>41</v>
      </c>
      <c r="M6" s="7" t="s">
        <v>47</v>
      </c>
      <c r="N6" t="s">
        <v>43</v>
      </c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</row>
    <row r="7" spans="1:34" x14ac:dyDescent="0.2">
      <c r="A7" s="16">
        <v>8</v>
      </c>
      <c r="B7" s="16">
        <v>2.7781512500000001</v>
      </c>
      <c r="C7" s="16">
        <f t="shared" si="0"/>
        <v>2.3737893467698337</v>
      </c>
      <c r="D7" s="16">
        <f t="shared" si="1"/>
        <v>0.16350854878392246</v>
      </c>
      <c r="E7" s="1"/>
      <c r="F7" s="4" t="s">
        <v>32</v>
      </c>
      <c r="G7" s="1"/>
      <c r="H7" s="1"/>
      <c r="I7" s="1"/>
      <c r="J7" s="1"/>
      <c r="K7" s="1"/>
      <c r="L7" s="1"/>
      <c r="M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</row>
    <row r="8" spans="1:34" x14ac:dyDescent="0.2">
      <c r="A8" s="16">
        <v>0</v>
      </c>
      <c r="B8" s="16">
        <v>6.8864907249999998</v>
      </c>
      <c r="C8" s="16">
        <f t="shared" si="0"/>
        <v>6.76278057648772</v>
      </c>
      <c r="D8" s="16">
        <f t="shared" si="1"/>
        <v>1.5304200844930322E-2</v>
      </c>
      <c r="E8" s="1"/>
      <c r="F8" s="1" t="s">
        <v>48</v>
      </c>
      <c r="G8" s="1"/>
      <c r="H8" s="1"/>
      <c r="I8" s="1"/>
      <c r="J8" s="1"/>
      <c r="K8" s="1"/>
      <c r="L8" s="1"/>
      <c r="M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</row>
    <row r="9" spans="1:34" x14ac:dyDescent="0.2">
      <c r="A9" s="16">
        <v>1</v>
      </c>
      <c r="B9" s="16">
        <v>6.9030899870000004</v>
      </c>
      <c r="C9" s="16">
        <f t="shared" si="0"/>
        <v>6.3881228115342559</v>
      </c>
      <c r="D9" s="16">
        <f t="shared" si="1"/>
        <v>0.26519119180716694</v>
      </c>
      <c r="E9" s="1"/>
      <c r="F9" s="4" t="s">
        <v>34</v>
      </c>
      <c r="G9" s="1"/>
      <c r="H9" s="1"/>
      <c r="I9" s="1"/>
      <c r="J9" s="1"/>
      <c r="K9" s="1"/>
      <c r="L9" s="1"/>
      <c r="M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</row>
    <row r="10" spans="1:34" x14ac:dyDescent="0.2">
      <c r="A10" s="16">
        <v>2</v>
      </c>
      <c r="B10" s="16">
        <v>6.9030899870000004</v>
      </c>
      <c r="C10" s="16">
        <f t="shared" si="0"/>
        <v>5.7995651308697092</v>
      </c>
      <c r="D10" s="16">
        <f t="shared" si="1"/>
        <v>1.21776710809738</v>
      </c>
      <c r="E10" s="1"/>
      <c r="F10" s="1" t="s">
        <v>49</v>
      </c>
      <c r="G10" s="1"/>
      <c r="H10" s="1"/>
      <c r="I10" s="1"/>
      <c r="J10" s="1"/>
      <c r="K10" s="1"/>
      <c r="L10" s="1"/>
      <c r="M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</row>
    <row r="11" spans="1:34" x14ac:dyDescent="0.2">
      <c r="A11" s="16">
        <v>4</v>
      </c>
      <c r="B11" s="16">
        <v>4.6720978579999999</v>
      </c>
      <c r="C11" s="16">
        <f t="shared" si="0"/>
        <v>4.2910628540346458</v>
      </c>
      <c r="D11" s="16">
        <f t="shared" si="1"/>
        <v>0.1451876742468774</v>
      </c>
      <c r="E11" s="1"/>
      <c r="F11" s="4" t="s">
        <v>36</v>
      </c>
      <c r="G11" s="1"/>
      <c r="H11" s="1"/>
      <c r="I11" s="1"/>
      <c r="J11" s="1"/>
      <c r="K11" s="1"/>
      <c r="L11" s="1"/>
      <c r="M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</row>
    <row r="12" spans="1:34" x14ac:dyDescent="0.2">
      <c r="A12" s="16">
        <v>6</v>
      </c>
      <c r="B12" s="16">
        <v>3</v>
      </c>
      <c r="C12" s="16">
        <f t="shared" si="0"/>
        <v>2.7175969254026384</v>
      </c>
      <c r="D12" s="16">
        <f t="shared" si="1"/>
        <v>7.9751496542042971E-2</v>
      </c>
      <c r="E12" s="1"/>
      <c r="F12" s="22" t="s">
        <v>50</v>
      </c>
      <c r="G12" s="23"/>
      <c r="H12" s="23"/>
      <c r="I12" s="23"/>
      <c r="J12" s="23"/>
      <c r="K12" s="23"/>
      <c r="L12" s="23"/>
      <c r="M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</row>
    <row r="13" spans="1:34" x14ac:dyDescent="0.2">
      <c r="A13" s="16">
        <v>8</v>
      </c>
      <c r="B13" s="16">
        <v>1.4771212549999999</v>
      </c>
      <c r="C13" s="16">
        <f t="shared" si="0"/>
        <v>2.3737893467698337</v>
      </c>
      <c r="D13" s="16">
        <f t="shared" si="1"/>
        <v>0.804013666798155</v>
      </c>
      <c r="E13" s="1"/>
      <c r="F13" s="23"/>
      <c r="G13" s="23"/>
      <c r="H13" s="23"/>
      <c r="I13" s="23"/>
      <c r="J13" s="23"/>
      <c r="K13" s="23"/>
      <c r="L13" s="23"/>
      <c r="M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</row>
    <row r="14" spans="1:34" x14ac:dyDescent="0.2">
      <c r="A14" s="16">
        <v>0</v>
      </c>
      <c r="B14" s="16">
        <v>6.6989700040000004</v>
      </c>
      <c r="C14" s="16">
        <f t="shared" si="0"/>
        <v>6.76278057648772</v>
      </c>
      <c r="D14" s="16">
        <f t="shared" si="1"/>
        <v>4.0717891612105173E-3</v>
      </c>
      <c r="E14" s="1"/>
      <c r="F14" s="23"/>
      <c r="G14" s="23"/>
      <c r="H14" s="23"/>
      <c r="I14" s="23"/>
      <c r="J14" s="23"/>
      <c r="K14" s="23"/>
      <c r="L14" s="23"/>
      <c r="M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</row>
    <row r="15" spans="1:34" x14ac:dyDescent="0.2">
      <c r="A15" s="16">
        <v>1</v>
      </c>
      <c r="B15" s="16">
        <v>6.4313637640000003</v>
      </c>
      <c r="C15" s="16">
        <f t="shared" si="0"/>
        <v>6.3881228115342559</v>
      </c>
      <c r="D15" s="16">
        <f t="shared" si="1"/>
        <v>1.8697799701447703E-3</v>
      </c>
      <c r="E15" s="1"/>
      <c r="F15" s="1"/>
      <c r="G15" s="1"/>
      <c r="H15" s="1"/>
      <c r="I15" s="1"/>
      <c r="J15" s="1"/>
      <c r="K15" s="1"/>
      <c r="L15" s="1"/>
      <c r="M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</row>
    <row r="16" spans="1:34" x14ac:dyDescent="0.2">
      <c r="A16" s="16">
        <v>2</v>
      </c>
      <c r="B16" s="16">
        <v>4.9684829490000002</v>
      </c>
      <c r="C16" s="16">
        <f t="shared" si="0"/>
        <v>5.7995651308697092</v>
      </c>
      <c r="D16" s="16">
        <f t="shared" si="1"/>
        <v>0.69069759302131595</v>
      </c>
      <c r="E16" s="1"/>
      <c r="F16" s="1"/>
      <c r="G16" s="1"/>
      <c r="H16" s="1"/>
      <c r="I16" s="1"/>
      <c r="J16" s="1"/>
      <c r="K16" s="1"/>
      <c r="L16" s="1"/>
      <c r="M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</row>
    <row r="17" spans="1:34" x14ac:dyDescent="0.2">
      <c r="A17" s="16">
        <v>4</v>
      </c>
      <c r="B17" s="16">
        <v>4.6989700040000004</v>
      </c>
      <c r="C17" s="16">
        <f t="shared" si="0"/>
        <v>4.2910628540346458</v>
      </c>
      <c r="D17" s="16">
        <f t="shared" si="1"/>
        <v>0.16638824299285829</v>
      </c>
      <c r="E17" s="1"/>
      <c r="F17" s="1"/>
      <c r="G17" s="1"/>
      <c r="H17" s="1"/>
      <c r="I17" s="1"/>
      <c r="J17" s="1"/>
      <c r="K17" s="1"/>
      <c r="L17" s="1"/>
      <c r="M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</row>
    <row r="18" spans="1:34" x14ac:dyDescent="0.2">
      <c r="A18" s="16">
        <v>6</v>
      </c>
      <c r="B18" s="16">
        <v>2.4313637639999999</v>
      </c>
      <c r="C18" s="16">
        <f t="shared" si="0"/>
        <v>2.7175969254026384</v>
      </c>
      <c r="D18" s="16">
        <f t="shared" si="1"/>
        <v>8.1929422686548931E-2</v>
      </c>
      <c r="E18" s="1"/>
      <c r="F18" s="1"/>
      <c r="G18" s="1"/>
      <c r="H18" s="1"/>
      <c r="I18" s="1"/>
      <c r="J18" s="1"/>
      <c r="K18" s="1"/>
      <c r="L18" s="1"/>
      <c r="M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</row>
    <row r="19" spans="1:34" x14ac:dyDescent="0.2">
      <c r="A19" s="16">
        <v>8</v>
      </c>
      <c r="B19" s="16">
        <v>2.9542425090000002</v>
      </c>
      <c r="C19" s="16">
        <f t="shared" si="0"/>
        <v>2.3737893467698337</v>
      </c>
      <c r="D19" s="16">
        <f t="shared" si="1"/>
        <v>0.33692587354300002</v>
      </c>
      <c r="E19" s="1"/>
      <c r="F19" s="1"/>
      <c r="G19" s="1"/>
      <c r="H19" s="1"/>
      <c r="I19" s="1"/>
      <c r="J19" s="1"/>
      <c r="K19" s="1"/>
      <c r="L19" s="1"/>
      <c r="M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</row>
    <row r="20" spans="1:34" x14ac:dyDescent="0.2">
      <c r="A20" s="15" t="s">
        <v>16</v>
      </c>
      <c r="B20" s="16"/>
      <c r="C20" s="16"/>
      <c r="D20" s="16">
        <f>SUM(D2:D19)</f>
        <v>4.8447784782706167</v>
      </c>
      <c r="E20" s="1"/>
      <c r="F20" s="1"/>
      <c r="G20" s="1"/>
      <c r="H20" s="1"/>
      <c r="I20" s="1"/>
      <c r="J20" s="1"/>
      <c r="K20" s="1"/>
      <c r="L20" s="1"/>
      <c r="M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</row>
    <row r="21" spans="1:34" x14ac:dyDescent="0.2">
      <c r="A21" s="16"/>
      <c r="B21" s="16"/>
      <c r="C21" s="16"/>
      <c r="D21" s="16"/>
      <c r="E21" s="1"/>
      <c r="F21" s="1"/>
      <c r="G21" s="1"/>
      <c r="H21" s="1"/>
      <c r="I21" s="1"/>
      <c r="J21" s="1"/>
      <c r="K21" s="1"/>
      <c r="L21" s="1"/>
      <c r="M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</row>
    <row r="22" spans="1:34" x14ac:dyDescent="0.2">
      <c r="A22" s="16"/>
      <c r="B22" s="16"/>
      <c r="C22" s="16"/>
      <c r="D22" s="16"/>
      <c r="E22" s="1"/>
      <c r="F22" s="1"/>
      <c r="G22" s="1"/>
      <c r="H22" s="1"/>
      <c r="I22" s="1"/>
      <c r="J22" s="1"/>
      <c r="K22" s="1"/>
      <c r="L22" s="1"/>
      <c r="M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</row>
    <row r="23" spans="1:34" x14ac:dyDescent="0.2">
      <c r="A23" s="18">
        <v>0</v>
      </c>
      <c r="B23" s="18"/>
      <c r="C23" s="18">
        <f>LOG((10^$G$5-10^$G$2)*10^(-1*((A23/$G$3)^$G$4))+10^$G$2)</f>
        <v>6.76278057648772</v>
      </c>
      <c r="D23" s="16"/>
      <c r="E23" s="1"/>
      <c r="F23" s="1"/>
      <c r="G23" s="1"/>
      <c r="H23" s="1"/>
      <c r="I23" s="1"/>
      <c r="J23" s="1"/>
      <c r="K23" s="1"/>
      <c r="L23" s="1"/>
      <c r="M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</row>
    <row r="24" spans="1:34" x14ac:dyDescent="0.2">
      <c r="A24" s="18">
        <v>0.08</v>
      </c>
      <c r="B24" s="18"/>
      <c r="C24" s="18">
        <f t="shared" ref="C24:C87" si="2">LOG((10^$G$5-10^$G$2)*10^(-1*((A24/$G$3)^$G$4))+10^$G$2)</f>
        <v>6.7507798930463698</v>
      </c>
      <c r="D24" s="16"/>
      <c r="E24" s="1"/>
      <c r="F24" s="1"/>
      <c r="G24" s="1"/>
      <c r="H24" s="1"/>
      <c r="I24" s="1"/>
      <c r="J24" s="1"/>
      <c r="K24" s="1"/>
      <c r="L24" s="1"/>
      <c r="M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</row>
    <row r="25" spans="1:34" x14ac:dyDescent="0.2">
      <c r="A25" s="18">
        <v>0.16</v>
      </c>
      <c r="B25" s="18"/>
      <c r="C25" s="18">
        <f t="shared" si="2"/>
        <v>6.7319251738250854</v>
      </c>
      <c r="D25" s="16"/>
      <c r="E25" s="1"/>
      <c r="F25" s="1"/>
      <c r="G25" s="1"/>
      <c r="H25" s="1"/>
      <c r="I25" s="1"/>
      <c r="J25" s="1"/>
      <c r="K25" s="1"/>
      <c r="L25" s="1"/>
      <c r="M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</row>
    <row r="26" spans="1:34" x14ac:dyDescent="0.2">
      <c r="A26" s="18">
        <v>0.24</v>
      </c>
      <c r="B26" s="18"/>
      <c r="C26" s="18">
        <f t="shared" si="2"/>
        <v>6.709171436149056</v>
      </c>
      <c r="D26" s="16"/>
      <c r="E26" s="1"/>
      <c r="F26" s="1"/>
      <c r="G26" s="1"/>
      <c r="H26" s="1"/>
      <c r="I26" s="1"/>
      <c r="J26" s="1"/>
      <c r="K26" s="1"/>
      <c r="L26" s="1"/>
      <c r="M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</row>
    <row r="27" spans="1:34" x14ac:dyDescent="0.2">
      <c r="A27" s="18">
        <v>0.32</v>
      </c>
      <c r="B27" s="18"/>
      <c r="C27" s="18">
        <f t="shared" si="2"/>
        <v>6.6834472282657753</v>
      </c>
      <c r="D27" s="16"/>
      <c r="E27" s="1"/>
      <c r="F27" s="1"/>
      <c r="G27" s="1"/>
      <c r="H27" s="1"/>
      <c r="I27" s="1"/>
      <c r="J27" s="1"/>
      <c r="K27" s="1"/>
      <c r="L27" s="1"/>
      <c r="M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</row>
    <row r="28" spans="1:34" x14ac:dyDescent="0.2">
      <c r="A28" s="18">
        <v>0.4</v>
      </c>
      <c r="B28" s="18"/>
      <c r="C28" s="18">
        <f t="shared" si="2"/>
        <v>6.6552613604561452</v>
      </c>
      <c r="D28" s="16"/>
      <c r="E28" s="1"/>
      <c r="F28" s="1"/>
      <c r="G28" s="1"/>
      <c r="H28" s="1"/>
      <c r="I28" s="1"/>
      <c r="J28" s="1"/>
      <c r="K28" s="1"/>
      <c r="L28" s="1"/>
      <c r="M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</row>
    <row r="29" spans="1:34" x14ac:dyDescent="0.2">
      <c r="A29" s="18">
        <v>0.48000000000000004</v>
      </c>
      <c r="B29" s="18"/>
      <c r="C29" s="18">
        <f t="shared" si="2"/>
        <v>6.624944627732261</v>
      </c>
      <c r="D29" s="16"/>
      <c r="E29" s="1"/>
      <c r="F29" s="1"/>
      <c r="G29" s="1"/>
      <c r="H29" s="1"/>
      <c r="I29" s="1"/>
      <c r="J29" s="1"/>
      <c r="K29" s="1"/>
      <c r="L29" s="1"/>
      <c r="M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</row>
    <row r="30" spans="1:34" x14ac:dyDescent="0.2">
      <c r="A30" s="18">
        <v>0.56000000000000005</v>
      </c>
      <c r="B30" s="18"/>
      <c r="C30" s="18">
        <f t="shared" si="2"/>
        <v>6.5927329771514414</v>
      </c>
      <c r="D30" s="16"/>
      <c r="E30" s="1"/>
      <c r="F30" s="1"/>
      <c r="G30" s="1"/>
      <c r="H30" s="1"/>
      <c r="I30" s="1"/>
      <c r="J30" s="1"/>
      <c r="K30" s="1"/>
      <c r="L30" s="1"/>
      <c r="M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</row>
    <row r="31" spans="1:34" x14ac:dyDescent="0.2">
      <c r="A31" s="18">
        <v>0.64</v>
      </c>
      <c r="B31" s="18"/>
      <c r="C31" s="18">
        <f t="shared" si="2"/>
        <v>6.5588049520447278</v>
      </c>
      <c r="D31" s="16"/>
      <c r="E31" s="1"/>
      <c r="F31" s="1"/>
      <c r="G31" s="1"/>
      <c r="H31" s="1"/>
      <c r="I31" s="1"/>
      <c r="J31" s="1"/>
      <c r="K31" s="1"/>
      <c r="L31" s="1"/>
      <c r="M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</row>
    <row r="32" spans="1:34" x14ac:dyDescent="0.2">
      <c r="A32" s="18">
        <v>0.72</v>
      </c>
      <c r="B32" s="18"/>
      <c r="C32" s="18">
        <f t="shared" si="2"/>
        <v>6.5233013456958133</v>
      </c>
      <c r="D32" s="16"/>
      <c r="E32" s="1"/>
      <c r="F32" s="1"/>
      <c r="G32" s="1"/>
      <c r="H32" s="1"/>
      <c r="I32" s="1"/>
      <c r="J32" s="1"/>
      <c r="K32" s="1"/>
      <c r="L32" s="1"/>
      <c r="M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</row>
    <row r="33" spans="1:34" x14ac:dyDescent="0.2">
      <c r="A33" s="18">
        <v>0.79999999999999993</v>
      </c>
      <c r="B33" s="18"/>
      <c r="C33" s="18">
        <f t="shared" si="2"/>
        <v>6.486336620748566</v>
      </c>
      <c r="D33" s="16"/>
      <c r="E33" s="1"/>
      <c r="F33" s="1"/>
      <c r="G33" s="1"/>
      <c r="H33" s="1"/>
      <c r="I33" s="1"/>
      <c r="J33" s="1"/>
      <c r="K33" s="1"/>
      <c r="L33" s="1"/>
      <c r="M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</row>
    <row r="34" spans="1:34" x14ac:dyDescent="0.2">
      <c r="A34" s="18">
        <v>0.87999999999999989</v>
      </c>
      <c r="B34" s="18"/>
      <c r="C34" s="18">
        <f t="shared" si="2"/>
        <v>6.4480060467587412</v>
      </c>
      <c r="D34" s="16"/>
      <c r="E34" s="1"/>
      <c r="F34" s="1"/>
      <c r="G34" s="1"/>
      <c r="H34" s="1"/>
      <c r="I34" s="1"/>
      <c r="J34" s="1"/>
      <c r="K34" s="1"/>
      <c r="L34" s="1"/>
      <c r="M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</row>
    <row r="35" spans="1:34" x14ac:dyDescent="0.2">
      <c r="A35" s="18">
        <v>0.95999999999999985</v>
      </c>
      <c r="B35" s="18"/>
      <c r="C35" s="18">
        <f t="shared" si="2"/>
        <v>6.4083904148721151</v>
      </c>
      <c r="D35" s="16"/>
      <c r="E35" s="1"/>
      <c r="F35" s="1"/>
      <c r="G35" s="1"/>
      <c r="H35" s="1"/>
      <c r="I35" s="1"/>
      <c r="J35" s="1"/>
      <c r="K35" s="1"/>
      <c r="L35" s="1"/>
      <c r="M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</row>
    <row r="36" spans="1:34" x14ac:dyDescent="0.2">
      <c r="A36" s="18">
        <v>1.0399999999999998</v>
      </c>
      <c r="B36" s="18"/>
      <c r="C36" s="18">
        <f t="shared" si="2"/>
        <v>6.3675592902421263</v>
      </c>
      <c r="D36" s="16"/>
      <c r="E36" s="1"/>
      <c r="F36" s="1"/>
      <c r="G36" s="1"/>
      <c r="H36" s="1"/>
      <c r="I36" s="1"/>
      <c r="J36" s="1"/>
      <c r="K36" s="1"/>
      <c r="L36" s="1"/>
      <c r="M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</row>
    <row r="37" spans="1:34" x14ac:dyDescent="0.2">
      <c r="A37" s="18">
        <v>1.1199999999999999</v>
      </c>
      <c r="B37" s="18"/>
      <c r="C37" s="18">
        <f t="shared" si="2"/>
        <v>6.3255733358010247</v>
      </c>
      <c r="D37" s="16"/>
      <c r="E37" s="1"/>
      <c r="F37" s="1"/>
      <c r="G37" s="1"/>
      <c r="H37" s="1"/>
      <c r="I37" s="1"/>
      <c r="J37" s="1"/>
      <c r="K37" s="1"/>
      <c r="L37" s="1"/>
      <c r="M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</row>
    <row r="38" spans="1:34" x14ac:dyDescent="0.2">
      <c r="A38" s="18">
        <v>1.2</v>
      </c>
      <c r="B38" s="18"/>
      <c r="C38" s="18">
        <f t="shared" si="2"/>
        <v>6.2824860213606568</v>
      </c>
      <c r="D38" s="16"/>
      <c r="E38" s="1"/>
      <c r="F38" s="1"/>
      <c r="G38" s="1"/>
      <c r="H38" s="1"/>
      <c r="I38" s="1"/>
      <c r="J38" s="1"/>
      <c r="K38" s="1"/>
      <c r="L38" s="1"/>
      <c r="M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</row>
    <row r="39" spans="1:34" x14ac:dyDescent="0.2">
      <c r="A39" s="18">
        <v>1.28</v>
      </c>
      <c r="B39" s="18"/>
      <c r="C39" s="18">
        <f t="shared" si="2"/>
        <v>6.2383449116757852</v>
      </c>
      <c r="D39" s="16"/>
      <c r="E39" s="1"/>
      <c r="F39" s="1"/>
      <c r="G39" s="1"/>
      <c r="H39" s="1"/>
      <c r="I39" s="1"/>
      <c r="J39" s="1"/>
      <c r="K39" s="1"/>
      <c r="L39" s="1"/>
      <c r="M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</row>
    <row r="40" spans="1:34" x14ac:dyDescent="0.2">
      <c r="A40" s="18">
        <v>1.36</v>
      </c>
      <c r="B40" s="18"/>
      <c r="C40" s="18">
        <f t="shared" si="2"/>
        <v>6.1931926576590897</v>
      </c>
      <c r="D40" s="16"/>
      <c r="E40" s="1"/>
      <c r="F40" s="1"/>
      <c r="G40" s="1"/>
      <c r="H40" s="1"/>
      <c r="I40" s="1"/>
      <c r="J40" s="1"/>
      <c r="K40" s="1"/>
      <c r="L40" s="1"/>
      <c r="M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</row>
    <row r="41" spans="1:34" x14ac:dyDescent="0.2">
      <c r="A41" s="18">
        <v>1.4400000000000002</v>
      </c>
      <c r="B41" s="18"/>
      <c r="C41" s="18">
        <f t="shared" si="2"/>
        <v>6.1470677730907992</v>
      </c>
      <c r="D41" s="16"/>
      <c r="E41" s="1"/>
      <c r="F41" s="1"/>
      <c r="G41" s="1"/>
      <c r="H41" s="1"/>
      <c r="I41" s="1"/>
      <c r="J41" s="1"/>
      <c r="K41" s="1"/>
      <c r="L41" s="1"/>
      <c r="M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</row>
    <row r="42" spans="1:34" x14ac:dyDescent="0.2">
      <c r="A42" s="18">
        <v>1.5200000000000002</v>
      </c>
      <c r="B42" s="18"/>
      <c r="C42" s="18">
        <f t="shared" si="2"/>
        <v>6.1000052530047402</v>
      </c>
      <c r="D42" s="16"/>
      <c r="E42" s="1"/>
      <c r="F42" s="1"/>
      <c r="G42" s="1"/>
      <c r="H42" s="1"/>
      <c r="I42" s="1"/>
      <c r="J42" s="1"/>
      <c r="K42" s="1"/>
      <c r="L42" s="1"/>
      <c r="M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</row>
    <row r="43" spans="1:34" x14ac:dyDescent="0.2">
      <c r="A43" s="18">
        <v>1.6000000000000003</v>
      </c>
      <c r="B43" s="18"/>
      <c r="C43" s="18">
        <f t="shared" si="2"/>
        <v>6.0520370730518396</v>
      </c>
      <c r="D43" s="16"/>
      <c r="E43" s="1"/>
      <c r="F43" s="1"/>
      <c r="G43" s="1"/>
      <c r="H43" s="1"/>
      <c r="I43" s="1"/>
      <c r="J43" s="1"/>
      <c r="K43" s="1"/>
      <c r="L43" s="1"/>
      <c r="M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</row>
    <row r="44" spans="1:34" x14ac:dyDescent="0.2">
      <c r="A44" s="18">
        <v>1.6800000000000004</v>
      </c>
      <c r="B44" s="18"/>
      <c r="C44" s="18">
        <f t="shared" si="2"/>
        <v>6.0031925979462706</v>
      </c>
      <c r="D44" s="16"/>
      <c r="E44" s="1"/>
      <c r="F44" s="1"/>
      <c r="G44" s="1"/>
      <c r="H44" s="1"/>
      <c r="I44" s="1"/>
      <c r="J44" s="1"/>
      <c r="K44" s="1"/>
      <c r="L44" s="1"/>
      <c r="M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</row>
    <row r="45" spans="1:34" x14ac:dyDescent="0.2">
      <c r="A45" s="18">
        <v>1.7600000000000005</v>
      </c>
      <c r="B45" s="18"/>
      <c r="C45" s="18">
        <f t="shared" si="2"/>
        <v>5.953498919493672</v>
      </c>
      <c r="D45" s="16"/>
      <c r="E45" s="1"/>
      <c r="F45" s="1"/>
      <c r="G45" s="1"/>
      <c r="H45" s="1"/>
      <c r="I45" s="1"/>
      <c r="J45" s="1"/>
      <c r="K45" s="1"/>
      <c r="L45" s="1"/>
      <c r="M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</row>
    <row r="46" spans="1:34" x14ac:dyDescent="0.2">
      <c r="A46" s="18">
        <v>1.8400000000000005</v>
      </c>
      <c r="B46" s="18"/>
      <c r="C46" s="18">
        <f t="shared" si="2"/>
        <v>5.9029811394239546</v>
      </c>
      <c r="D46" s="16"/>
      <c r="E46" s="1"/>
      <c r="F46" s="1"/>
      <c r="G46" s="1"/>
      <c r="H46" s="1"/>
      <c r="I46" s="1"/>
      <c r="J46" s="1"/>
      <c r="K46" s="1"/>
      <c r="L46" s="1"/>
      <c r="M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</row>
    <row r="47" spans="1:34" x14ac:dyDescent="0.2">
      <c r="A47" s="18">
        <v>1.9200000000000006</v>
      </c>
      <c r="B47" s="18"/>
      <c r="C47" s="18">
        <f t="shared" si="2"/>
        <v>5.8516626085218197</v>
      </c>
      <c r="D47" s="16"/>
      <c r="E47" s="1"/>
      <c r="F47" s="1"/>
      <c r="G47" s="1"/>
      <c r="H47" s="1"/>
      <c r="I47" s="1"/>
      <c r="J47" s="1"/>
      <c r="K47" s="1"/>
      <c r="L47" s="1"/>
      <c r="M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</row>
    <row r="48" spans="1:34" x14ac:dyDescent="0.2">
      <c r="A48" s="18">
        <v>2.0000000000000004</v>
      </c>
      <c r="B48" s="18"/>
      <c r="C48" s="18">
        <f t="shared" si="2"/>
        <v>5.7995651308697083</v>
      </c>
      <c r="D48" s="16"/>
      <c r="E48" s="1"/>
      <c r="F48" s="1"/>
      <c r="G48" s="1"/>
      <c r="H48" s="1"/>
      <c r="I48" s="1"/>
      <c r="J48" s="1"/>
      <c r="K48" s="1"/>
      <c r="L48" s="1"/>
      <c r="M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</row>
    <row r="49" spans="1:34" x14ac:dyDescent="0.2">
      <c r="A49" s="18">
        <v>2.0800000000000005</v>
      </c>
      <c r="B49" s="18"/>
      <c r="C49" s="18">
        <f t="shared" si="2"/>
        <v>5.7467091400676171</v>
      </c>
      <c r="D49" s="16"/>
      <c r="E49" s="1"/>
      <c r="F49" s="1"/>
      <c r="G49" s="1"/>
      <c r="H49" s="1"/>
      <c r="I49" s="1"/>
      <c r="J49" s="1"/>
      <c r="K49" s="1"/>
      <c r="L49" s="1"/>
      <c r="M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</row>
    <row r="50" spans="1:34" x14ac:dyDescent="0.2">
      <c r="A50" s="18">
        <v>2.1600000000000006</v>
      </c>
      <c r="B50" s="18"/>
      <c r="C50" s="18">
        <f t="shared" si="2"/>
        <v>5.6931138528580654</v>
      </c>
      <c r="D50" s="16"/>
      <c r="E50" s="1"/>
      <c r="F50" s="1"/>
      <c r="G50" s="1"/>
      <c r="H50" s="1"/>
      <c r="I50" s="1"/>
      <c r="J50" s="1"/>
      <c r="K50" s="1"/>
      <c r="L50" s="1"/>
      <c r="M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</row>
    <row r="51" spans="1:34" x14ac:dyDescent="0.2">
      <c r="A51" s="18">
        <v>2.2400000000000007</v>
      </c>
      <c r="B51" s="18"/>
      <c r="C51" s="18">
        <f t="shared" si="2"/>
        <v>5.6387974045179305</v>
      </c>
      <c r="D51" s="16"/>
      <c r="E51" s="1"/>
      <c r="F51" s="1"/>
      <c r="G51" s="1"/>
      <c r="H51" s="1"/>
      <c r="I51" s="1"/>
      <c r="J51" s="1"/>
      <c r="K51" s="1"/>
      <c r="L51" s="1"/>
      <c r="M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</row>
    <row r="52" spans="1:34" x14ac:dyDescent="0.2">
      <c r="A52" s="18">
        <v>2.3200000000000007</v>
      </c>
      <c r="B52" s="18"/>
      <c r="C52" s="18">
        <f t="shared" si="2"/>
        <v>5.5837769695827593</v>
      </c>
      <c r="D52" s="16"/>
      <c r="E52" s="1"/>
      <c r="F52" s="1"/>
      <c r="G52" s="1"/>
      <c r="H52" s="1"/>
      <c r="I52" s="1"/>
      <c r="J52" s="1"/>
      <c r="K52" s="1"/>
      <c r="L52" s="1"/>
      <c r="M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</row>
    <row r="53" spans="1:34" x14ac:dyDescent="0.2">
      <c r="A53" s="18">
        <v>2.4000000000000008</v>
      </c>
      <c r="B53" s="18"/>
      <c r="C53" s="18">
        <f t="shared" si="2"/>
        <v>5.5280688708749821</v>
      </c>
      <c r="D53" s="16"/>
      <c r="E53" s="1"/>
      <c r="F53" s="1"/>
      <c r="G53" s="1"/>
      <c r="H53" s="1"/>
      <c r="I53" s="1"/>
      <c r="J53" s="1"/>
      <c r="K53" s="1"/>
      <c r="L53" s="1"/>
      <c r="M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</row>
    <row r="54" spans="1:34" x14ac:dyDescent="0.2">
      <c r="A54" s="18">
        <v>2.4800000000000009</v>
      </c>
      <c r="B54" s="18"/>
      <c r="C54" s="18">
        <f t="shared" si="2"/>
        <v>5.4716886793667943</v>
      </c>
      <c r="D54" s="16"/>
      <c r="E54" s="1"/>
      <c r="F54" s="1"/>
      <c r="G54" s="1"/>
      <c r="H54" s="1"/>
      <c r="I54" s="1"/>
      <c r="J54" s="1"/>
      <c r="K54" s="1"/>
      <c r="L54" s="1"/>
      <c r="M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</row>
    <row r="55" spans="1:34" x14ac:dyDescent="0.2">
      <c r="A55" s="18">
        <v>2.5600000000000009</v>
      </c>
      <c r="B55" s="18"/>
      <c r="C55" s="18">
        <f t="shared" si="2"/>
        <v>5.4146513070876594</v>
      </c>
      <c r="D55" s="16"/>
      <c r="E55" s="1"/>
      <c r="F55" s="1"/>
      <c r="G55" s="1"/>
      <c r="H55" s="1"/>
      <c r="I55" s="1"/>
      <c r="J55" s="1"/>
      <c r="K55" s="1"/>
      <c r="L55" s="1"/>
      <c r="M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</row>
    <row r="56" spans="1:34" x14ac:dyDescent="0.2">
      <c r="A56" s="18">
        <v>2.640000000000001</v>
      </c>
      <c r="B56" s="18"/>
      <c r="C56" s="18">
        <f t="shared" si="2"/>
        <v>5.3569710950614731</v>
      </c>
      <c r="D56" s="16"/>
      <c r="E56" s="1"/>
      <c r="F56" s="1"/>
      <c r="G56" s="1"/>
      <c r="H56" s="1"/>
      <c r="I56" s="1"/>
      <c r="J56" s="1"/>
      <c r="K56" s="1"/>
      <c r="L56" s="1"/>
      <c r="M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</row>
    <row r="57" spans="1:34" x14ac:dyDescent="0.2">
      <c r="A57" s="18">
        <v>2.7200000000000011</v>
      </c>
      <c r="B57" s="18"/>
      <c r="C57" s="18">
        <f t="shared" si="2"/>
        <v>5.2986618981128757</v>
      </c>
      <c r="D57" s="16"/>
      <c r="E57" s="1"/>
      <c r="F57" s="1"/>
      <c r="G57" s="1"/>
      <c r="H57" s="1"/>
      <c r="I57" s="1"/>
      <c r="J57" s="1"/>
      <c r="K57" s="1"/>
      <c r="L57" s="1"/>
      <c r="M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</row>
    <row r="58" spans="1:34" x14ac:dyDescent="0.2">
      <c r="A58" s="18">
        <v>2.8000000000000012</v>
      </c>
      <c r="B58" s="18"/>
      <c r="C58" s="18">
        <f t="shared" si="2"/>
        <v>5.2397371683048117</v>
      </c>
      <c r="D58" s="16"/>
      <c r="E58" s="1"/>
      <c r="F58" s="1"/>
      <c r="G58" s="1"/>
      <c r="H58" s="1"/>
      <c r="I58" s="1"/>
      <c r="J58" s="1"/>
      <c r="K58" s="1"/>
      <c r="L58" s="1"/>
      <c r="M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</row>
    <row r="59" spans="1:34" x14ac:dyDescent="0.2">
      <c r="A59" s="18">
        <v>2.8800000000000012</v>
      </c>
      <c r="B59" s="18"/>
      <c r="C59" s="18">
        <f t="shared" si="2"/>
        <v>5.1802100387530876</v>
      </c>
      <c r="D59" s="16"/>
      <c r="E59" s="1"/>
      <c r="F59" s="1"/>
      <c r="G59" s="1"/>
      <c r="H59" s="1"/>
      <c r="I59" s="1"/>
      <c r="J59" s="1"/>
      <c r="K59" s="1"/>
      <c r="L59" s="1"/>
      <c r="M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</row>
    <row r="60" spans="1:34" x14ac:dyDescent="0.2">
      <c r="A60" s="18">
        <v>2.9600000000000013</v>
      </c>
      <c r="B60" s="18"/>
      <c r="C60" s="18">
        <f t="shared" si="2"/>
        <v>5.1200934096043298</v>
      </c>
      <c r="D60" s="16"/>
      <c r="E60" s="1"/>
      <c r="F60" s="1"/>
      <c r="G60" s="1"/>
      <c r="H60" s="1"/>
      <c r="I60" s="1"/>
      <c r="J60" s="1"/>
      <c r="K60" s="1"/>
      <c r="L60" s="1"/>
      <c r="M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</row>
    <row r="61" spans="1:34" x14ac:dyDescent="0.2">
      <c r="A61" s="18">
        <v>3.0400000000000014</v>
      </c>
      <c r="B61" s="18"/>
      <c r="C61" s="18">
        <f t="shared" si="2"/>
        <v>5.0594000380601543</v>
      </c>
      <c r="D61" s="16"/>
      <c r="E61" s="1"/>
      <c r="F61" s="1"/>
      <c r="G61" s="1"/>
      <c r="H61" s="1"/>
      <c r="I61" s="1"/>
      <c r="J61" s="1"/>
      <c r="K61" s="1"/>
      <c r="L61" s="1"/>
      <c r="M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</row>
    <row r="62" spans="1:34" x14ac:dyDescent="0.2">
      <c r="A62" s="18">
        <v>3.1200000000000014</v>
      </c>
      <c r="B62" s="18"/>
      <c r="C62" s="18">
        <f t="shared" si="2"/>
        <v>4.9981426344831243</v>
      </c>
      <c r="D62" s="16"/>
      <c r="E62" s="1"/>
      <c r="F62" s="1"/>
      <c r="G62" s="1"/>
      <c r="H62" s="1"/>
      <c r="I62" s="1"/>
      <c r="J62" s="1"/>
      <c r="K62" s="1"/>
      <c r="L62" s="1"/>
      <c r="M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</row>
    <row r="63" spans="1:34" x14ac:dyDescent="0.2">
      <c r="A63" s="18">
        <v>3.2000000000000015</v>
      </c>
      <c r="B63" s="18"/>
      <c r="C63" s="18">
        <f t="shared" si="2"/>
        <v>4.9363339668318993</v>
      </c>
      <c r="D63" s="16"/>
      <c r="E63" s="1"/>
      <c r="F63" s="1"/>
      <c r="G63" s="1"/>
      <c r="H63" s="1"/>
      <c r="I63" s="1"/>
      <c r="J63" s="1"/>
      <c r="K63" s="1"/>
      <c r="L63" s="1"/>
      <c r="M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</row>
    <row r="64" spans="1:34" x14ac:dyDescent="0.2">
      <c r="A64" s="18">
        <v>3.2800000000000016</v>
      </c>
      <c r="B64" s="18"/>
      <c r="C64" s="18">
        <f t="shared" si="2"/>
        <v>4.8739869759479255</v>
      </c>
      <c r="D64" s="16"/>
      <c r="E64" s="1"/>
      <c r="F64" s="1"/>
      <c r="G64" s="1"/>
      <c r="H64" s="1"/>
      <c r="I64" s="1"/>
      <c r="J64" s="1"/>
      <c r="K64" s="1"/>
      <c r="L64" s="1"/>
      <c r="M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</row>
    <row r="65" spans="1:34" x14ac:dyDescent="0.2">
      <c r="A65" s="18">
        <v>3.3600000000000017</v>
      </c>
      <c r="B65" s="18"/>
      <c r="C65" s="18">
        <f t="shared" si="2"/>
        <v>4.8111149045595907</v>
      </c>
      <c r="D65" s="16"/>
      <c r="E65" s="1"/>
      <c r="F65" s="1"/>
      <c r="G65" s="1"/>
      <c r="H65" s="1"/>
      <c r="I65" s="1"/>
      <c r="J65" s="1"/>
      <c r="K65" s="1"/>
      <c r="L65" s="1"/>
      <c r="M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</row>
    <row r="66" spans="1:34" x14ac:dyDescent="0.2">
      <c r="A66" s="18">
        <v>3.4400000000000017</v>
      </c>
      <c r="B66" s="18"/>
      <c r="C66" s="18">
        <f t="shared" si="2"/>
        <v>4.7477314432883366</v>
      </c>
      <c r="D66" s="16"/>
      <c r="E66" s="1"/>
      <c r="F66" s="1"/>
      <c r="G66" s="1"/>
      <c r="H66" s="1"/>
      <c r="I66" s="1"/>
      <c r="J66" s="1"/>
      <c r="K66" s="1"/>
      <c r="L66" s="1"/>
      <c r="M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</row>
    <row r="67" spans="1:34" x14ac:dyDescent="0.2">
      <c r="A67" s="18">
        <v>3.5200000000000018</v>
      </c>
      <c r="B67" s="18"/>
      <c r="C67" s="18">
        <f t="shared" si="2"/>
        <v>4.6838508974418431</v>
      </c>
      <c r="D67" s="16"/>
      <c r="E67" s="1"/>
      <c r="F67" s="1"/>
      <c r="G67" s="1"/>
      <c r="H67" s="1"/>
      <c r="I67" s="1"/>
      <c r="J67" s="1"/>
      <c r="K67" s="1"/>
      <c r="L67" s="1"/>
      <c r="M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</row>
    <row r="68" spans="1:34" x14ac:dyDescent="0.2">
      <c r="A68" s="18">
        <v>3.6000000000000019</v>
      </c>
      <c r="B68" s="18"/>
      <c r="C68" s="18">
        <f t="shared" si="2"/>
        <v>4.6194883789688745</v>
      </c>
      <c r="D68" s="16"/>
      <c r="E68" s="1"/>
      <c r="F68" s="1"/>
      <c r="G68" s="1"/>
      <c r="H68" s="1"/>
      <c r="I68" s="1"/>
      <c r="J68" s="1"/>
      <c r="K68" s="1"/>
      <c r="L68" s="1"/>
      <c r="M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</row>
    <row r="69" spans="1:34" x14ac:dyDescent="0.2">
      <c r="A69" s="18">
        <v>3.6800000000000019</v>
      </c>
      <c r="B69" s="18"/>
      <c r="C69" s="18">
        <f t="shared" si="2"/>
        <v>4.5546600286344372</v>
      </c>
      <c r="D69" s="16"/>
      <c r="E69" s="1"/>
      <c r="F69" s="1"/>
      <c r="G69" s="1"/>
      <c r="H69" s="1"/>
      <c r="I69" s="1"/>
      <c r="J69" s="1"/>
      <c r="K69" s="1"/>
      <c r="L69" s="1"/>
      <c r="M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</row>
    <row r="70" spans="1:34" x14ac:dyDescent="0.2">
      <c r="A70" s="18">
        <v>3.760000000000002</v>
      </c>
      <c r="B70" s="18"/>
      <c r="C70" s="18">
        <f t="shared" si="2"/>
        <v>4.4893832742556468</v>
      </c>
      <c r="D70" s="16"/>
      <c r="E70" s="1"/>
      <c r="F70" s="1"/>
      <c r="G70" s="1"/>
      <c r="H70" s="1"/>
      <c r="I70" s="1"/>
      <c r="J70" s="1"/>
      <c r="K70" s="1"/>
      <c r="L70" s="1"/>
      <c r="M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</row>
    <row r="71" spans="1:34" x14ac:dyDescent="0.2">
      <c r="A71" s="18">
        <v>3.8400000000000021</v>
      </c>
      <c r="B71" s="18"/>
      <c r="C71" s="18">
        <f t="shared" si="2"/>
        <v>4.4236771317162153</v>
      </c>
      <c r="D71" s="16"/>
      <c r="E71" s="1"/>
      <c r="F71" s="1"/>
      <c r="G71" s="1"/>
      <c r="H71" s="1"/>
      <c r="I71" s="1"/>
      <c r="J71" s="1"/>
      <c r="K71" s="1"/>
      <c r="L71" s="1"/>
      <c r="M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</row>
    <row r="72" spans="1:34" x14ac:dyDescent="0.2">
      <c r="A72" s="18">
        <v>3.9200000000000021</v>
      </c>
      <c r="B72" s="18"/>
      <c r="C72" s="18">
        <f t="shared" si="2"/>
        <v>4.3575625564406275</v>
      </c>
      <c r="D72" s="16"/>
      <c r="E72" s="1"/>
      <c r="F72" s="1"/>
      <c r="G72" s="1"/>
      <c r="H72" s="1"/>
      <c r="I72" s="1"/>
      <c r="J72" s="1"/>
      <c r="K72" s="1"/>
      <c r="L72" s="1"/>
      <c r="M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</row>
    <row r="73" spans="1:34" x14ac:dyDescent="0.2">
      <c r="A73" s="18">
        <v>4.0000000000000018</v>
      </c>
      <c r="B73" s="18"/>
      <c r="C73" s="18">
        <f t="shared" si="2"/>
        <v>4.291062854034644</v>
      </c>
      <c r="D73" s="16"/>
      <c r="E73" s="1"/>
      <c r="F73" s="1"/>
      <c r="G73" s="1"/>
      <c r="H73" s="1"/>
      <c r="I73" s="1"/>
      <c r="J73" s="1"/>
      <c r="K73" s="1"/>
      <c r="L73" s="1"/>
      <c r="M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</row>
    <row r="74" spans="1:34" x14ac:dyDescent="0.2">
      <c r="A74" s="18">
        <v>4.0800000000000018</v>
      </c>
      <c r="B74" s="18"/>
      <c r="C74" s="18">
        <f t="shared" si="2"/>
        <v>4.224204159843751</v>
      </c>
      <c r="D74" s="16"/>
      <c r="E74" s="1"/>
      <c r="F74" s="1"/>
      <c r="G74" s="1"/>
      <c r="H74" s="1"/>
      <c r="I74" s="1"/>
      <c r="J74" s="1"/>
      <c r="K74" s="1"/>
      <c r="L74" s="1"/>
      <c r="M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</row>
    <row r="75" spans="1:34" x14ac:dyDescent="0.2">
      <c r="A75" s="18">
        <v>4.1600000000000019</v>
      </c>
      <c r="B75" s="18"/>
      <c r="C75" s="18">
        <f t="shared" si="2"/>
        <v>4.1570159981732306</v>
      </c>
      <c r="D75" s="16"/>
      <c r="E75" s="1"/>
      <c r="F75" s="1"/>
      <c r="G75" s="1"/>
      <c r="H75" s="1"/>
      <c r="I75" s="1"/>
      <c r="J75" s="1"/>
      <c r="K75" s="1"/>
      <c r="L75" s="1"/>
      <c r="M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</row>
    <row r="76" spans="1:34" x14ac:dyDescent="0.2">
      <c r="A76" s="18">
        <v>4.240000000000002</v>
      </c>
      <c r="B76" s="18"/>
      <c r="C76" s="18">
        <f t="shared" si="2"/>
        <v>4.089531932738665</v>
      </c>
      <c r="D76" s="16"/>
      <c r="E76" s="1"/>
      <c r="F76" s="1"/>
      <c r="G76" s="1"/>
      <c r="H76" s="1"/>
      <c r="I76" s="1"/>
      <c r="J76" s="1"/>
      <c r="K76" s="1"/>
      <c r="L76" s="1"/>
      <c r="M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</row>
    <row r="77" spans="1:34" x14ac:dyDescent="0.2">
      <c r="A77" s="18">
        <v>4.3200000000000021</v>
      </c>
      <c r="B77" s="18"/>
      <c r="C77" s="18">
        <f t="shared" si="2"/>
        <v>4.0217903204012631</v>
      </c>
      <c r="D77" s="16"/>
      <c r="E77" s="1"/>
      <c r="F77" s="1"/>
      <c r="G77" s="1"/>
      <c r="H77" s="1"/>
      <c r="I77" s="1"/>
      <c r="J77" s="1"/>
      <c r="K77" s="1"/>
      <c r="L77" s="1"/>
      <c r="M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</row>
    <row r="78" spans="1:34" x14ac:dyDescent="0.2">
      <c r="A78" s="18">
        <v>4.4000000000000021</v>
      </c>
      <c r="B78" s="18"/>
      <c r="C78" s="18">
        <f t="shared" si="2"/>
        <v>3.9538351801361658</v>
      </c>
      <c r="D78" s="16"/>
      <c r="E78" s="1"/>
      <c r="F78" s="1"/>
      <c r="G78" s="1"/>
      <c r="H78" s="1"/>
      <c r="I78" s="1"/>
      <c r="J78" s="1"/>
      <c r="K78" s="1"/>
      <c r="L78" s="1"/>
      <c r="M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</row>
    <row r="79" spans="1:34" x14ac:dyDescent="0.2">
      <c r="A79" s="18">
        <v>4.4800000000000022</v>
      </c>
      <c r="B79" s="18"/>
      <c r="C79" s="18">
        <f t="shared" si="2"/>
        <v>3.8857171881265522</v>
      </c>
      <c r="D79" s="16"/>
      <c r="E79" s="1"/>
      <c r="F79" s="1"/>
      <c r="G79" s="1"/>
      <c r="H79" s="1"/>
      <c r="I79" s="1"/>
      <c r="J79" s="1"/>
      <c r="K79" s="1"/>
      <c r="L79" s="1"/>
      <c r="M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</row>
    <row r="80" spans="1:34" x14ac:dyDescent="0.2">
      <c r="A80" s="18">
        <v>4.5600000000000023</v>
      </c>
      <c r="B80" s="18"/>
      <c r="C80" s="18">
        <f t="shared" si="2"/>
        <v>3.8174948073805051</v>
      </c>
      <c r="D80" s="16"/>
      <c r="E80" s="1"/>
      <c r="F80" s="1"/>
      <c r="G80" s="1"/>
      <c r="H80" s="1"/>
      <c r="I80" s="1"/>
      <c r="J80" s="1"/>
      <c r="K80" s="1"/>
      <c r="L80" s="1"/>
      <c r="M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</row>
    <row r="81" spans="1:34" x14ac:dyDescent="0.2">
      <c r="A81" s="18">
        <v>4.6400000000000023</v>
      </c>
      <c r="B81" s="18"/>
      <c r="C81" s="18">
        <f t="shared" si="2"/>
        <v>3.7492355556779136</v>
      </c>
      <c r="D81" s="16"/>
      <c r="E81" s="1"/>
      <c r="F81" s="1"/>
      <c r="G81" s="1"/>
      <c r="H81" s="1"/>
      <c r="I81" s="1"/>
      <c r="J81" s="1"/>
      <c r="K81" s="1"/>
      <c r="L81" s="1"/>
      <c r="M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</row>
    <row r="82" spans="1:34" x14ac:dyDescent="0.2">
      <c r="A82" s="18">
        <v>4.7200000000000024</v>
      </c>
      <c r="B82" s="18"/>
      <c r="C82" s="18">
        <f t="shared" si="2"/>
        <v>3.6810174081346472</v>
      </c>
      <c r="D82" s="16"/>
      <c r="E82" s="1"/>
      <c r="F82" s="1"/>
      <c r="G82" s="1"/>
      <c r="H82" s="1"/>
      <c r="I82" s="1"/>
      <c r="J82" s="1"/>
      <c r="K82" s="1"/>
      <c r="L82" s="1"/>
      <c r="M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</row>
    <row r="83" spans="1:34" x14ac:dyDescent="0.2">
      <c r="A83" s="18">
        <v>4.8000000000000025</v>
      </c>
      <c r="B83" s="18"/>
      <c r="C83" s="18">
        <f t="shared" si="2"/>
        <v>3.6129303192020901</v>
      </c>
      <c r="D83" s="16"/>
      <c r="E83" s="1"/>
      <c r="F83" s="1"/>
      <c r="G83" s="1"/>
      <c r="H83" s="1"/>
      <c r="I83" s="1"/>
      <c r="J83" s="1"/>
      <c r="K83" s="1"/>
      <c r="L83" s="1"/>
      <c r="M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</row>
    <row r="84" spans="1:34" x14ac:dyDescent="0.2">
      <c r="A84" s="18">
        <v>4.8800000000000026</v>
      </c>
      <c r="B84" s="18"/>
      <c r="C84" s="18">
        <f t="shared" si="2"/>
        <v>3.5450778323438792</v>
      </c>
      <c r="D84" s="16"/>
      <c r="E84" s="1"/>
      <c r="F84" s="1"/>
      <c r="G84" s="1"/>
      <c r="H84" s="1"/>
      <c r="I84" s="1"/>
      <c r="J84" s="1"/>
      <c r="K84" s="1"/>
      <c r="L84" s="1"/>
      <c r="M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</row>
    <row r="85" spans="1:34" x14ac:dyDescent="0.2">
      <c r="A85" s="18">
        <v>4.9600000000000026</v>
      </c>
      <c r="B85" s="18"/>
      <c r="C85" s="18">
        <f t="shared" si="2"/>
        <v>3.4775787227704176</v>
      </c>
      <c r="D85" s="16"/>
      <c r="E85" s="1"/>
      <c r="F85" s="1"/>
      <c r="G85" s="1"/>
      <c r="H85" s="1"/>
      <c r="I85" s="1"/>
      <c r="J85" s="1"/>
      <c r="K85" s="1"/>
      <c r="L85" s="1"/>
      <c r="M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</row>
    <row r="86" spans="1:34" x14ac:dyDescent="0.2">
      <c r="A86" s="18">
        <v>5.0400000000000027</v>
      </c>
      <c r="B86" s="18"/>
      <c r="C86" s="18">
        <f t="shared" si="2"/>
        <v>3.4105685885078207</v>
      </c>
      <c r="D86" s="16"/>
      <c r="E86" s="1"/>
      <c r="F86" s="1"/>
      <c r="G86" s="1"/>
      <c r="H86" s="1"/>
      <c r="I86" s="1"/>
      <c r="J86" s="1"/>
      <c r="K86" s="1"/>
      <c r="L86" s="1"/>
      <c r="M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</row>
    <row r="87" spans="1:34" x14ac:dyDescent="0.2">
      <c r="A87" s="18">
        <v>5.1200000000000028</v>
      </c>
      <c r="B87" s="18"/>
      <c r="C87" s="18">
        <f t="shared" si="2"/>
        <v>3.3442012674062913</v>
      </c>
      <c r="D87" s="16"/>
      <c r="E87" s="1"/>
      <c r="F87" s="1"/>
      <c r="G87" s="1"/>
      <c r="H87" s="1"/>
      <c r="I87" s="1"/>
      <c r="J87" s="1"/>
      <c r="K87" s="1"/>
      <c r="L87" s="1"/>
      <c r="M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</row>
    <row r="88" spans="1:34" x14ac:dyDescent="0.2">
      <c r="A88" s="18">
        <v>5.2000000000000028</v>
      </c>
      <c r="B88" s="18"/>
      <c r="C88" s="18">
        <f t="shared" ref="C88:C122" si="3">LOG((10^$G$5-10^$G$2)*10^(-1*((A88/$G$3)^$G$4))+10^$G$2)</f>
        <v>3.278649913390467</v>
      </c>
      <c r="D88" s="16"/>
      <c r="E88" s="1"/>
      <c r="F88" s="1"/>
      <c r="G88" s="1"/>
      <c r="H88" s="1"/>
      <c r="I88" s="1"/>
      <c r="J88" s="1"/>
      <c r="K88" s="1"/>
      <c r="L88" s="1"/>
      <c r="M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</row>
    <row r="89" spans="1:34" x14ac:dyDescent="0.2">
      <c r="A89" s="18">
        <v>5.2800000000000029</v>
      </c>
      <c r="B89" s="18"/>
      <c r="C89" s="18">
        <f t="shared" si="3"/>
        <v>3.2141075173721769</v>
      </c>
      <c r="D89" s="16"/>
      <c r="E89" s="1"/>
      <c r="F89" s="1"/>
      <c r="G89" s="1"/>
      <c r="H89" s="1"/>
      <c r="I89" s="1"/>
      <c r="J89" s="1"/>
      <c r="K89" s="1"/>
      <c r="L89" s="1"/>
      <c r="M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</row>
    <row r="90" spans="1:34" x14ac:dyDescent="0.2">
      <c r="A90" s="18">
        <v>5.360000000000003</v>
      </c>
      <c r="B90" s="18"/>
      <c r="C90" s="18">
        <f t="shared" si="3"/>
        <v>3.1507866129356978</v>
      </c>
      <c r="D90" s="16"/>
      <c r="E90" s="1"/>
      <c r="F90" s="1"/>
      <c r="G90" s="1"/>
      <c r="H90" s="1"/>
      <c r="I90" s="1"/>
      <c r="J90" s="1"/>
      <c r="K90" s="1"/>
      <c r="L90" s="1"/>
      <c r="M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</row>
    <row r="91" spans="1:34" x14ac:dyDescent="0.2">
      <c r="A91" s="18">
        <v>5.4400000000000031</v>
      </c>
      <c r="B91" s="18"/>
      <c r="C91" s="18">
        <f t="shared" si="3"/>
        <v>3.0889178742847587</v>
      </c>
      <c r="D91" s="16"/>
      <c r="E91" s="1"/>
      <c r="F91" s="1"/>
      <c r="G91" s="1"/>
      <c r="H91" s="1"/>
      <c r="I91" s="1"/>
      <c r="J91" s="1"/>
      <c r="K91" s="1"/>
      <c r="L91" s="1"/>
      <c r="M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</row>
    <row r="92" spans="1:34" x14ac:dyDescent="0.2">
      <c r="A92" s="18">
        <v>5.5200000000000031</v>
      </c>
      <c r="B92" s="18"/>
      <c r="C92" s="18">
        <f t="shared" si="3"/>
        <v>3.0287473083458187</v>
      </c>
      <c r="D92" s="16"/>
      <c r="E92" s="1"/>
      <c r="F92" s="1"/>
      <c r="G92" s="1"/>
      <c r="H92" s="1"/>
      <c r="I92" s="1"/>
      <c r="J92" s="1"/>
      <c r="K92" s="1"/>
      <c r="L92" s="1"/>
      <c r="M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</row>
    <row r="93" spans="1:34" x14ac:dyDescent="0.2">
      <c r="A93" s="18">
        <v>5.6000000000000032</v>
      </c>
      <c r="B93" s="18"/>
      <c r="C93" s="18">
        <f t="shared" si="3"/>
        <v>2.9705317818122143</v>
      </c>
      <c r="D93" s="16"/>
      <c r="E93" s="1"/>
      <c r="F93" s="1"/>
      <c r="G93" s="1"/>
      <c r="H93" s="1"/>
      <c r="I93" s="1"/>
      <c r="J93" s="1"/>
      <c r="K93" s="1"/>
      <c r="L93" s="1"/>
      <c r="M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</row>
    <row r="94" spans="1:34" x14ac:dyDescent="0.2">
      <c r="A94" s="18">
        <v>5.6800000000000033</v>
      </c>
      <c r="B94" s="18"/>
      <c r="C94" s="18">
        <f t="shared" si="3"/>
        <v>2.9145327246040758</v>
      </c>
      <c r="D94" s="16"/>
      <c r="E94" s="1"/>
      <c r="F94" s="1"/>
      <c r="G94" s="1"/>
      <c r="H94" s="1"/>
      <c r="I94" s="1"/>
      <c r="J94" s="1"/>
      <c r="K94" s="1"/>
      <c r="L94" s="1"/>
      <c r="M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</row>
    <row r="95" spans="1:34" x14ac:dyDescent="0.2">
      <c r="A95" s="18">
        <v>5.7600000000000033</v>
      </c>
      <c r="B95" s="18"/>
      <c r="C95" s="18">
        <f t="shared" si="3"/>
        <v>2.861008024966369</v>
      </c>
      <c r="D95" s="16"/>
      <c r="E95" s="1"/>
      <c r="F95" s="1"/>
      <c r="G95" s="1"/>
      <c r="H95" s="1"/>
      <c r="I95" s="1"/>
      <c r="J95" s="1"/>
      <c r="K95" s="1"/>
      <c r="L95" s="1"/>
      <c r="M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</row>
    <row r="96" spans="1:34" x14ac:dyDescent="0.2">
      <c r="A96" s="18">
        <v>5.8400000000000034</v>
      </c>
      <c r="B96" s="18"/>
      <c r="C96" s="18">
        <f t="shared" si="3"/>
        <v>2.8102023754244057</v>
      </c>
      <c r="D96" s="16"/>
      <c r="E96" s="1"/>
      <c r="F96" s="1"/>
      <c r="G96" s="1"/>
      <c r="H96" s="1"/>
      <c r="I96" s="1"/>
      <c r="J96" s="1"/>
      <c r="K96" s="1"/>
      <c r="L96" s="1"/>
      <c r="M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</row>
    <row r="97" spans="1:34" x14ac:dyDescent="0.2">
      <c r="A97" s="18">
        <v>5.9200000000000035</v>
      </c>
      <c r="B97" s="18"/>
      <c r="C97" s="18">
        <f t="shared" si="3"/>
        <v>2.7623366183922435</v>
      </c>
      <c r="D97" s="16"/>
      <c r="E97" s="1"/>
      <c r="F97" s="1"/>
      <c r="G97" s="1"/>
      <c r="H97" s="1"/>
      <c r="I97" s="1"/>
      <c r="J97" s="1"/>
      <c r="K97" s="1"/>
      <c r="L97" s="1"/>
      <c r="M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</row>
    <row r="98" spans="1:34" x14ac:dyDescent="0.2">
      <c r="A98" s="18">
        <v>6.0000000000000036</v>
      </c>
      <c r="B98" s="18"/>
      <c r="C98" s="18">
        <f t="shared" si="3"/>
        <v>2.7175969254026366</v>
      </c>
      <c r="D98" s="16"/>
      <c r="E98" s="1"/>
      <c r="F98" s="1"/>
      <c r="G98" s="1"/>
      <c r="H98" s="1"/>
      <c r="I98" s="1"/>
      <c r="J98" s="1"/>
      <c r="K98" s="1"/>
      <c r="L98" s="1"/>
      <c r="M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</row>
    <row r="99" spans="1:34" x14ac:dyDescent="0.2">
      <c r="A99" s="18">
        <v>6.0800000000000036</v>
      </c>
      <c r="B99" s="18"/>
      <c r="C99" s="18">
        <f t="shared" si="3"/>
        <v>2.6761248550218335</v>
      </c>
      <c r="D99" s="16"/>
      <c r="E99" s="1"/>
      <c r="F99" s="1"/>
      <c r="G99" s="1"/>
      <c r="H99" s="1"/>
      <c r="I99" s="1"/>
      <c r="J99" s="1"/>
      <c r="K99" s="1"/>
      <c r="L99" s="1"/>
      <c r="M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</row>
    <row r="100" spans="1:34" x14ac:dyDescent="0.2">
      <c r="A100" s="18">
        <v>6.1600000000000037</v>
      </c>
      <c r="B100" s="18"/>
      <c r="C100" s="18">
        <f t="shared" si="3"/>
        <v>2.6380093992865734</v>
      </c>
      <c r="D100" s="16"/>
      <c r="E100" s="1"/>
      <c r="F100" s="1"/>
      <c r="G100" s="1"/>
      <c r="H100" s="1"/>
      <c r="I100" s="1"/>
      <c r="J100" s="1"/>
      <c r="K100" s="1"/>
      <c r="L100" s="1"/>
      <c r="M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</row>
    <row r="101" spans="1:34" x14ac:dyDescent="0.2">
      <c r="A101" s="18">
        <v>6.2400000000000038</v>
      </c>
      <c r="B101" s="18"/>
      <c r="C101" s="18">
        <f t="shared" si="3"/>
        <v>2.6032819976985908</v>
      </c>
      <c r="D101" s="16"/>
      <c r="E101" s="1"/>
      <c r="F101" s="1"/>
      <c r="G101" s="1"/>
      <c r="H101" s="1"/>
      <c r="I101" s="1"/>
      <c r="J101" s="1"/>
      <c r="K101" s="1"/>
      <c r="L101" s="1"/>
      <c r="M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</row>
    <row r="102" spans="1:34" x14ac:dyDescent="0.2">
      <c r="A102" s="18">
        <v>6.3200000000000038</v>
      </c>
      <c r="B102" s="18"/>
      <c r="C102" s="18">
        <f t="shared" si="3"/>
        <v>2.571915169480512</v>
      </c>
      <c r="D102" s="16"/>
      <c r="E102" s="1"/>
      <c r="F102" s="1"/>
      <c r="G102" s="1"/>
      <c r="H102" s="1"/>
      <c r="I102" s="1"/>
      <c r="J102" s="1"/>
      <c r="K102" s="1"/>
      <c r="L102" s="1"/>
      <c r="M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</row>
    <row r="103" spans="1:34" x14ac:dyDescent="0.2">
      <c r="A103" s="18">
        <v>6.4000000000000039</v>
      </c>
      <c r="B103" s="18"/>
      <c r="C103" s="18">
        <f t="shared" si="3"/>
        <v>2.543824944615412</v>
      </c>
      <c r="D103" s="16"/>
      <c r="E103" s="1"/>
      <c r="F103" s="1"/>
      <c r="G103" s="1"/>
      <c r="H103" s="1"/>
      <c r="I103" s="1"/>
      <c r="J103" s="1"/>
      <c r="K103" s="1"/>
      <c r="L103" s="1"/>
      <c r="M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</row>
    <row r="104" spans="1:34" x14ac:dyDescent="0.2">
      <c r="A104" s="18">
        <v>6.480000000000004</v>
      </c>
      <c r="B104" s="18"/>
      <c r="C104" s="18">
        <f t="shared" si="3"/>
        <v>2.518876763388278</v>
      </c>
      <c r="D104" s="16"/>
      <c r="E104" s="1"/>
      <c r="F104" s="1"/>
      <c r="G104" s="1"/>
      <c r="H104" s="1"/>
      <c r="I104" s="1"/>
      <c r="J104" s="1"/>
      <c r="K104" s="1"/>
      <c r="L104" s="1"/>
      <c r="M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</row>
    <row r="105" spans="1:34" x14ac:dyDescent="0.2">
      <c r="A105" s="18">
        <v>6.5600000000000041</v>
      </c>
      <c r="B105" s="18"/>
      <c r="C105" s="18">
        <f t="shared" si="3"/>
        <v>2.4968940775152282</v>
      </c>
      <c r="D105" s="16"/>
      <c r="E105" s="1"/>
      <c r="F105" s="1"/>
      <c r="G105" s="1"/>
      <c r="H105" s="1"/>
      <c r="I105" s="1"/>
      <c r="J105" s="1"/>
      <c r="K105" s="1"/>
      <c r="L105" s="1"/>
      <c r="M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</row>
    <row r="106" spans="1:34" x14ac:dyDescent="0.2">
      <c r="A106" s="18">
        <v>6.6400000000000041</v>
      </c>
      <c r="B106" s="18"/>
      <c r="C106" s="18">
        <f t="shared" si="3"/>
        <v>2.4776686136665327</v>
      </c>
      <c r="D106" s="16"/>
      <c r="E106" s="1"/>
      <c r="F106" s="1"/>
      <c r="G106" s="1"/>
      <c r="H106" s="1"/>
      <c r="I106" s="1"/>
      <c r="J106" s="1"/>
      <c r="K106" s="1"/>
      <c r="L106" s="1"/>
      <c r="M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</row>
    <row r="107" spans="1:34" x14ac:dyDescent="0.2">
      <c r="A107" s="18">
        <v>6.7200000000000042</v>
      </c>
      <c r="B107" s="18"/>
      <c r="C107" s="18">
        <f t="shared" si="3"/>
        <v>2.460971190809917</v>
      </c>
      <c r="D107" s="16"/>
      <c r="E107" s="1"/>
      <c r="F107" s="1"/>
      <c r="G107" s="1"/>
      <c r="H107" s="1"/>
      <c r="I107" s="1"/>
      <c r="J107" s="1"/>
      <c r="K107" s="1"/>
      <c r="L107" s="1"/>
      <c r="M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</row>
    <row r="108" spans="1:34" x14ac:dyDescent="0.2">
      <c r="A108" s="18">
        <v>6.8000000000000043</v>
      </c>
      <c r="B108" s="18"/>
      <c r="C108" s="18">
        <f t="shared" si="3"/>
        <v>2.4465620982004062</v>
      </c>
      <c r="D108" s="16"/>
      <c r="E108" s="1"/>
      <c r="F108" s="1"/>
      <c r="G108" s="1"/>
      <c r="H108" s="1"/>
      <c r="I108" s="1"/>
      <c r="J108" s="1"/>
      <c r="K108" s="1"/>
      <c r="L108" s="1"/>
      <c r="M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</row>
    <row r="109" spans="1:34" x14ac:dyDescent="0.2">
      <c r="A109" s="18">
        <v>6.8800000000000043</v>
      </c>
      <c r="B109" s="18"/>
      <c r="C109" s="18">
        <f t="shared" si="3"/>
        <v>2.434200282007585</v>
      </c>
      <c r="D109" s="16"/>
      <c r="E109" s="1"/>
      <c r="F109" s="1"/>
      <c r="G109" s="1"/>
      <c r="H109" s="1"/>
      <c r="I109" s="1"/>
      <c r="J109" s="1"/>
      <c r="K109" s="1"/>
      <c r="L109" s="1"/>
      <c r="M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</row>
    <row r="110" spans="1:34" x14ac:dyDescent="0.2">
      <c r="A110" s="18">
        <v>6.9600000000000044</v>
      </c>
      <c r="B110" s="18"/>
      <c r="C110" s="18">
        <f t="shared" si="3"/>
        <v>2.4236508815995181</v>
      </c>
      <c r="D110" s="16"/>
      <c r="E110" s="1"/>
      <c r="F110" s="1"/>
      <c r="G110" s="1"/>
      <c r="H110" s="1"/>
      <c r="I110" s="1"/>
      <c r="J110" s="1"/>
      <c r="K110" s="1"/>
      <c r="L110" s="1"/>
      <c r="M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</row>
    <row r="111" spans="1:34" x14ac:dyDescent="0.2">
      <c r="A111" s="18">
        <v>7.0400000000000045</v>
      </c>
      <c r="B111" s="18"/>
      <c r="C111" s="18">
        <f t="shared" si="3"/>
        <v>2.4146909363655888</v>
      </c>
      <c r="D111" s="16"/>
      <c r="E111" s="1"/>
      <c r="F111" s="1"/>
      <c r="G111" s="1"/>
      <c r="H111" s="1"/>
      <c r="I111" s="1"/>
      <c r="J111" s="1"/>
      <c r="K111" s="1"/>
      <c r="L111" s="1"/>
      <c r="M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</row>
    <row r="112" spans="1:34" x14ac:dyDescent="0.2">
      <c r="A112" s="18">
        <v>7.1200000000000045</v>
      </c>
      <c r="B112" s="18"/>
      <c r="C112" s="18">
        <f t="shared" si="3"/>
        <v>2.4071133081901275</v>
      </c>
      <c r="D112" s="16"/>
      <c r="E112" s="1"/>
      <c r="F112" s="1"/>
      <c r="G112" s="1"/>
      <c r="H112" s="1"/>
      <c r="I112" s="1"/>
      <c r="J112" s="1"/>
      <c r="K112" s="1"/>
      <c r="L112" s="1"/>
      <c r="M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</row>
    <row r="113" spans="1:34" x14ac:dyDescent="0.2">
      <c r="A113" s="18">
        <v>7.2000000000000046</v>
      </c>
      <c r="B113" s="18"/>
      <c r="C113" s="18">
        <f t="shared" si="3"/>
        <v>2.400729015843313</v>
      </c>
      <c r="D113" s="16"/>
      <c r="E113" s="1"/>
      <c r="F113" s="1"/>
      <c r="G113" s="1"/>
      <c r="H113" s="1"/>
      <c r="I113" s="1"/>
      <c r="J113" s="1"/>
      <c r="K113" s="1"/>
      <c r="L113" s="1"/>
      <c r="M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</row>
    <row r="114" spans="1:34" x14ac:dyDescent="0.2">
      <c r="A114" s="18">
        <v>7.2800000000000047</v>
      </c>
      <c r="B114" s="18"/>
      <c r="C114" s="18">
        <f t="shared" si="3"/>
        <v>2.3953682579522937</v>
      </c>
      <c r="D114" s="16"/>
      <c r="E114" s="1"/>
      <c r="F114" s="1"/>
      <c r="G114" s="1"/>
      <c r="H114" s="1"/>
      <c r="I114" s="1"/>
      <c r="J114" s="1"/>
      <c r="K114" s="1"/>
      <c r="L114" s="1"/>
      <c r="M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</row>
    <row r="115" spans="1:34" x14ac:dyDescent="0.2">
      <c r="A115" s="18">
        <v>7.3600000000000048</v>
      </c>
      <c r="B115" s="18"/>
      <c r="C115" s="18">
        <f t="shared" si="3"/>
        <v>2.3908804247074538</v>
      </c>
      <c r="D115" s="16"/>
      <c r="E115" s="1"/>
      <c r="F115" s="1"/>
      <c r="G115" s="1"/>
      <c r="H115" s="1"/>
      <c r="I115" s="1"/>
      <c r="J115" s="1"/>
      <c r="K115" s="1"/>
      <c r="L115" s="1"/>
      <c r="M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</row>
    <row r="116" spans="1:34" x14ac:dyDescent="0.2">
      <c r="A116" s="18">
        <v>7.4400000000000048</v>
      </c>
      <c r="B116" s="18"/>
      <c r="C116" s="18">
        <f t="shared" si="3"/>
        <v>2.3871333829068386</v>
      </c>
      <c r="D116" s="16"/>
      <c r="E116" s="1"/>
      <c r="F116" s="1"/>
      <c r="G116" s="1"/>
      <c r="H116" s="1"/>
      <c r="I116" s="1"/>
      <c r="J116" s="1"/>
      <c r="K116" s="1"/>
      <c r="L116" s="1"/>
      <c r="M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</row>
    <row r="117" spans="1:34" x14ac:dyDescent="0.2">
      <c r="A117" s="18">
        <v>7.5200000000000049</v>
      </c>
      <c r="B117" s="18"/>
      <c r="C117" s="18">
        <f t="shared" si="3"/>
        <v>2.3840122810985069</v>
      </c>
      <c r="D117" s="16"/>
      <c r="E117" s="1"/>
      <c r="F117" s="1"/>
      <c r="G117" s="1"/>
      <c r="H117" s="1"/>
      <c r="I117" s="1"/>
      <c r="J117" s="1"/>
      <c r="K117" s="1"/>
      <c r="L117" s="1"/>
      <c r="M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</row>
    <row r="118" spans="1:34" x14ac:dyDescent="0.2">
      <c r="A118" s="18">
        <v>7.600000000000005</v>
      </c>
      <c r="B118" s="18"/>
      <c r="C118" s="18">
        <f t="shared" si="3"/>
        <v>2.3814180745539306</v>
      </c>
      <c r="D118" s="16"/>
      <c r="E118" s="1"/>
      <c r="F118" s="1"/>
      <c r="G118" s="1"/>
      <c r="H118" s="1"/>
      <c r="I118" s="1"/>
      <c r="J118" s="1"/>
      <c r="K118" s="1"/>
      <c r="L118" s="1"/>
      <c r="M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</row>
    <row r="119" spans="1:34" x14ac:dyDescent="0.2">
      <c r="A119" s="18">
        <v>7.680000000000005</v>
      </c>
      <c r="B119" s="18"/>
      <c r="C119" s="18">
        <f t="shared" si="3"/>
        <v>2.3792659224556059</v>
      </c>
      <c r="D119" s="16"/>
      <c r="E119" s="1"/>
      <c r="F119" s="1"/>
      <c r="G119" s="1"/>
      <c r="H119" s="1"/>
      <c r="I119" s="1"/>
      <c r="J119" s="1"/>
      <c r="K119" s="1"/>
      <c r="L119" s="1"/>
      <c r="M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</row>
    <row r="120" spans="1:34" x14ac:dyDescent="0.2">
      <c r="A120" s="18">
        <v>7.7600000000000051</v>
      </c>
      <c r="B120" s="18"/>
      <c r="C120" s="18">
        <f t="shared" si="3"/>
        <v>2.3774835671250898</v>
      </c>
      <c r="D120" s="16"/>
      <c r="E120" s="1"/>
      <c r="F120" s="1"/>
      <c r="G120" s="1"/>
      <c r="H120" s="1"/>
      <c r="I120" s="1"/>
      <c r="J120" s="1"/>
      <c r="K120" s="1"/>
      <c r="L120" s="1"/>
      <c r="M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</row>
    <row r="121" spans="1:34" x14ac:dyDescent="0.2">
      <c r="A121" s="18">
        <v>7.8400000000000052</v>
      </c>
      <c r="B121" s="18"/>
      <c r="C121" s="18">
        <f t="shared" si="3"/>
        <v>2.3760097696685447</v>
      </c>
      <c r="D121" s="16"/>
      <c r="E121" s="1"/>
      <c r="F121" s="1"/>
      <c r="G121" s="1"/>
      <c r="H121" s="1"/>
      <c r="I121" s="1"/>
      <c r="J121" s="1"/>
      <c r="K121" s="1"/>
      <c r="L121" s="1"/>
      <c r="M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</row>
    <row r="122" spans="1:34" x14ac:dyDescent="0.2">
      <c r="A122" s="18">
        <v>7.9200000000000053</v>
      </c>
      <c r="B122" s="18"/>
      <c r="C122" s="18">
        <f t="shared" si="3"/>
        <v>2.3747928485524037</v>
      </c>
      <c r="D122" s="16"/>
      <c r="E122" s="1"/>
      <c r="F122" s="1"/>
      <c r="G122" s="1"/>
      <c r="H122" s="1"/>
      <c r="I122" s="1"/>
      <c r="J122" s="1"/>
      <c r="K122" s="1"/>
      <c r="L122" s="1"/>
      <c r="M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</row>
  </sheetData>
  <mergeCells count="1">
    <mergeCell ref="F12:L1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Survival in CAB Media All Data</vt:lpstr>
      <vt:lpstr>12628 CAB52 LogLinear</vt:lpstr>
      <vt:lpstr>12662 CAB52_Weibull</vt:lpstr>
      <vt:lpstr>13136 CAB52_Log_Linear</vt:lpstr>
      <vt:lpstr>12628 CAB56_Coroller</vt:lpstr>
      <vt:lpstr>12662 CAB56_Coroller</vt:lpstr>
      <vt:lpstr>13136 CAB56_Albert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CAB Media Detection Data</dc:title>
  <dc:creator>Andrew Close</dc:creator>
  <cp:lastModifiedBy>Ginn, Michael</cp:lastModifiedBy>
  <dcterms:created xsi:type="dcterms:W3CDTF">2015-01-26T14:14:16Z</dcterms:created>
  <dcterms:modified xsi:type="dcterms:W3CDTF">2016-11-01T18:16:28Z</dcterms:modified>
</cp:coreProperties>
</file>