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inn\Desktop\Campy COMS plans\FS241040\"/>
    </mc:Choice>
  </mc:AlternateContent>
  <bookViews>
    <workbookView xWindow="600" yWindow="330" windowWidth="13155" windowHeight="12300"/>
  </bookViews>
  <sheets>
    <sheet name="Sous Vide Interior Data" sheetId="1" r:id="rId1"/>
    <sheet name="12628 SVI_Albert" sheetId="6" r:id="rId2"/>
    <sheet name="12662 SVI_Coroller" sheetId="2" r:id="rId3"/>
  </sheets>
  <definedNames>
    <definedName name="solver_adj" localSheetId="1" hidden="1">'12628 SVI_Albert'!$G$2:$G$5</definedName>
    <definedName name="solver_adj" localSheetId="2" hidden="1">'12662 SVI_Coroller'!$G$2:$G$6</definedName>
    <definedName name="solver_cvg" localSheetId="1" hidden="1">0.0000000001</definedName>
    <definedName name="solver_cvg" localSheetId="2" hidden="1">0.0000000001</definedName>
    <definedName name="solver_drv" localSheetId="1" hidden="1">2</definedName>
    <definedName name="solver_drv" localSheetId="2" hidden="1">2</definedName>
    <definedName name="solver_est" localSheetId="1" hidden="1">2</definedName>
    <definedName name="solver_est" localSheetId="2" hidden="1">2</definedName>
    <definedName name="solver_itr" localSheetId="1" hidden="1">10000</definedName>
    <definedName name="solver_itr" localSheetId="2" hidden="1">10000</definedName>
    <definedName name="solver_lhs1" localSheetId="1" hidden="1">'12628 SVI_Albert'!$G$4</definedName>
    <definedName name="solver_lhs1" localSheetId="2" hidden="1">'12662 SVI_Coroller'!$G$2</definedName>
    <definedName name="solver_lhs2" localSheetId="1" hidden="1">'12628 SVI_Albert'!$G$4</definedName>
    <definedName name="solver_lhs2" localSheetId="2" hidden="1">'12662 SVI_Coroller'!$G$6</definedName>
    <definedName name="solver_lhs3" localSheetId="1" hidden="1">'12628 SVI_Albert'!$G$3</definedName>
    <definedName name="solver_lhs3" localSheetId="2" hidden="1">'12662 SVI_Coroller'!$G$6</definedName>
    <definedName name="solver_lhs4" localSheetId="1" hidden="1">'12628 SVI_Albert'!$G$3</definedName>
    <definedName name="solver_lhs4" localSheetId="2" hidden="1">'12662 SVI_Coroller'!$G$6</definedName>
    <definedName name="solver_lhs5" localSheetId="1" hidden="1">'12628 SVI_Albert'!$G$4</definedName>
    <definedName name="solver_lhs5" localSheetId="2" hidden="1">'12662 SVI_Coroller'!$G$6</definedName>
    <definedName name="solver_lhs6" localSheetId="2" hidden="1">'12662 SVI_Coroller'!$G$4</definedName>
    <definedName name="solver_lhs7" localSheetId="2" hidden="1">'12662 SVI_Coroller'!$G$2</definedName>
    <definedName name="solver_lin" localSheetId="1" hidden="1">2</definedName>
    <definedName name="solver_lin" localSheetId="2" hidden="1">2</definedName>
    <definedName name="solver_neg" localSheetId="1" hidden="1">2</definedName>
    <definedName name="solver_neg" localSheetId="2" hidden="1">2</definedName>
    <definedName name="solver_num" localSheetId="1" hidden="1">0</definedName>
    <definedName name="solver_num" localSheetId="2" hidden="1">0</definedName>
    <definedName name="solver_nwt" localSheetId="1" hidden="1">2</definedName>
    <definedName name="solver_nwt" localSheetId="2" hidden="1">2</definedName>
    <definedName name="solver_opt" localSheetId="1" hidden="1">'12628 SVI_Albert'!$D$14</definedName>
    <definedName name="solver_opt" localSheetId="2" hidden="1">'12662 SVI_Coroller'!$D$15</definedName>
    <definedName name="solver_pre" localSheetId="1" hidden="1">0.000000000001</definedName>
    <definedName name="solver_pre" localSheetId="2" hidden="1">0.000000000001</definedName>
    <definedName name="solver_rel1" localSheetId="1" hidden="1">3</definedName>
    <definedName name="solver_rel1" localSheetId="2" hidden="1">1</definedName>
    <definedName name="solver_rel2" localSheetId="1" hidden="1">3</definedName>
    <definedName name="solver_rel2" localSheetId="2" hidden="1">3</definedName>
    <definedName name="solver_rel3" localSheetId="1" hidden="1">3</definedName>
    <definedName name="solver_rel3" localSheetId="2" hidden="1">3</definedName>
    <definedName name="solver_rel4" localSheetId="1" hidden="1">3</definedName>
    <definedName name="solver_rel4" localSheetId="2" hidden="1">3</definedName>
    <definedName name="solver_rel5" localSheetId="1" hidden="1">3</definedName>
    <definedName name="solver_rel5" localSheetId="2" hidden="1">3</definedName>
    <definedName name="solver_rel6" localSheetId="2" hidden="1">1</definedName>
    <definedName name="solver_rel7" localSheetId="2" hidden="1">1</definedName>
    <definedName name="solver_rhs1" localSheetId="1" hidden="1">'12628 SVI_Albert'!$J$1</definedName>
    <definedName name="solver_rhs1" localSheetId="2" hidden="1">1.912849824</definedName>
    <definedName name="solver_rhs2" localSheetId="1" hidden="1">'12628 SVI_Albert'!$J$1</definedName>
    <definedName name="solver_rhs2" localSheetId="2" hidden="1">'12662 SVI_Coroller'!$G$3</definedName>
    <definedName name="solver_rhs3" localSheetId="1" hidden="1">'12628 SVI_Albert'!$G$4</definedName>
    <definedName name="solver_rhs3" localSheetId="2" hidden="1">'12662 SVI_Coroller'!$G$3</definedName>
    <definedName name="solver_rhs4" localSheetId="1" hidden="1">'12628 SVI_Albert'!$J$1</definedName>
    <definedName name="solver_rhs4" localSheetId="2" hidden="1">'12662 SVI_Coroller'!$J$1</definedName>
    <definedName name="solver_rhs5" localSheetId="1" hidden="1">'12628 SVI_Albert'!$J$1</definedName>
    <definedName name="solver_rhs5" localSheetId="2" hidden="1">'12662 SVI_Coroller'!$G$3</definedName>
    <definedName name="solver_rhs6" localSheetId="2" hidden="1">6</definedName>
    <definedName name="solver_rhs7" localSheetId="2" hidden="1">1.912849824</definedName>
    <definedName name="solver_scl" localSheetId="1" hidden="1">0</definedName>
    <definedName name="solver_scl" localSheetId="2" hidden="1">0</definedName>
    <definedName name="solver_sho" localSheetId="1" hidden="1">2</definedName>
    <definedName name="solver_sho" localSheetId="2" hidden="1">2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2</definedName>
    <definedName name="solver_typ" localSheetId="2" hidden="1">2</definedName>
    <definedName name="solver_val" localSheetId="1" hidden="1">0</definedName>
    <definedName name="solver_val" localSheetId="2" hidden="1">0</definedName>
  </definedNames>
  <calcPr calcId="152511"/>
</workbook>
</file>

<file path=xl/calcChain.xml><?xml version="1.0" encoding="utf-8"?>
<calcChain xmlns="http://schemas.openxmlformats.org/spreadsheetml/2006/main">
  <c r="M3" i="6" l="1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3" i="6"/>
  <c r="D13" i="6" s="1"/>
  <c r="C12" i="6"/>
  <c r="D12" i="6" s="1"/>
  <c r="C11" i="6"/>
  <c r="D11" i="6" s="1"/>
  <c r="C10" i="6"/>
  <c r="D10" i="6" s="1"/>
  <c r="C9" i="6"/>
  <c r="D9" i="6" s="1"/>
  <c r="C8" i="6"/>
  <c r="D8" i="6" s="1"/>
  <c r="C7" i="6"/>
  <c r="D7" i="6" s="1"/>
  <c r="C6" i="6"/>
  <c r="D6" i="6" s="1"/>
  <c r="C5" i="6"/>
  <c r="D5" i="6" s="1"/>
  <c r="C4" i="6"/>
  <c r="D4" i="6" s="1"/>
  <c r="C3" i="6"/>
  <c r="D3" i="6" s="1"/>
  <c r="C2" i="6"/>
  <c r="D2" i="6" s="1"/>
  <c r="M3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4" i="2"/>
  <c r="D14" i="2" s="1"/>
  <c r="C13" i="2"/>
  <c r="D13" i="2" s="1"/>
  <c r="C12" i="2"/>
  <c r="D12" i="2" s="1"/>
  <c r="C11" i="2"/>
  <c r="D11" i="2" s="1"/>
  <c r="C10" i="2"/>
  <c r="D10" i="2" s="1"/>
  <c r="C9" i="2"/>
  <c r="D9" i="2" s="1"/>
  <c r="C8" i="2"/>
  <c r="D8" i="2" s="1"/>
  <c r="C7" i="2"/>
  <c r="D7" i="2" s="1"/>
  <c r="C6" i="2"/>
  <c r="D6" i="2" s="1"/>
  <c r="C5" i="2"/>
  <c r="D5" i="2" s="1"/>
  <c r="C4" i="2"/>
  <c r="D4" i="2" s="1"/>
  <c r="C3" i="2"/>
  <c r="D3" i="2" s="1"/>
  <c r="C2" i="2"/>
  <c r="D2" i="2" s="1"/>
  <c r="D14" i="6" l="1"/>
  <c r="D15" i="2"/>
</calcChain>
</file>

<file path=xl/sharedStrings.xml><?xml version="1.0" encoding="utf-8"?>
<sst xmlns="http://schemas.openxmlformats.org/spreadsheetml/2006/main" count="100" uniqueCount="37">
  <si>
    <t>Time</t>
  </si>
  <si>
    <t>CFU</t>
  </si>
  <si>
    <t>Strain</t>
  </si>
  <si>
    <t>Replicate</t>
  </si>
  <si>
    <t>Temperature</t>
  </si>
  <si>
    <t>A</t>
  </si>
  <si>
    <t>B</t>
  </si>
  <si>
    <t>C</t>
  </si>
  <si>
    <t>D</t>
  </si>
  <si>
    <t>Measured LOG10(N)</t>
  </si>
  <si>
    <t>Identified LOG10(N)</t>
  </si>
  <si>
    <t>Squared difference</t>
  </si>
  <si>
    <t>Least Sum of Squared Error</t>
  </si>
  <si>
    <t>Parameters</t>
  </si>
  <si>
    <t>Parameter values</t>
  </si>
  <si>
    <t>LOG10(N0)</t>
  </si>
  <si>
    <t>delta</t>
  </si>
  <si>
    <t>p</t>
  </si>
  <si>
    <t>LOG10(Nres)</t>
  </si>
  <si>
    <t>delta1</t>
  </si>
  <si>
    <t>alpha</t>
  </si>
  <si>
    <t>delta2</t>
  </si>
  <si>
    <t>Standard Error</t>
  </si>
  <si>
    <t>Mean Sum of Squared Error</t>
  </si>
  <si>
    <t>R-Square</t>
  </si>
  <si>
    <t>R-Square adjusted</t>
  </si>
  <si>
    <t>Root Mean Sum of Squared Error</t>
  </si>
  <si>
    <t>Inactivation model identified</t>
  </si>
  <si>
    <t>N=N0/(1+10^alfa)*(10^(-((t-1)/delta1)^p+alfa)+10^(-((-1)/delta2)**p))</t>
  </si>
  <si>
    <t>For identification purposes reformulated as</t>
  </si>
  <si>
    <t>LOG10(N)=log10(10**N0/(1+10**alfa)*(10**(-(t/delta1)**p+alfa)+10**(-(t/delta2)**p)))</t>
  </si>
  <si>
    <t>as can be derived from</t>
  </si>
  <si>
    <t>Coroller et al. 2006. General Model Based on Two Mixed Weibull Distributions of Bacterial Resistance for Describing Various Shapes of Inactivation Curves. Applied and Environmental Microbilogy, 72, 6493-6502</t>
  </si>
  <si>
    <t>N= (N0-Nres)10**(-((t/delta)**p))+ Nres</t>
  </si>
  <si>
    <t>LOG10(N)=LOG10((10**LOG10(N0)-10**LOG10(Nres))*10**((-t/delta)**p)+10**log10(Nres))</t>
  </si>
  <si>
    <t>I. Albert and P. Mafart 2005. A modified Weibull model for bacterial inactivation. International Journal of Food Microbiology, 100, 197-211</t>
  </si>
  <si>
    <t>52C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</si>
</sst>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2" fontId="19" fillId="0" borderId="0" xfId="0" applyNumberFormat="1" applyFont="1"/>
    <xf numFmtId="2" fontId="16" fillId="0" borderId="0" xfId="0" applyNumberFormat="1" applyFont="1"/>
    <xf numFmtId="2" fontId="0" fillId="0" borderId="0" xfId="0" applyNumberFormat="1"/>
    <xf numFmtId="2" fontId="16" fillId="0" borderId="0" xfId="0" applyNumberFormat="1" applyFont="1" applyAlignment="1">
      <alignment horizontal="right"/>
    </xf>
    <xf numFmtId="164" fontId="0" fillId="0" borderId="0" xfId="0" applyNumberFormat="1"/>
    <xf numFmtId="2" fontId="20" fillId="0" borderId="0" xfId="0" applyNumberFormat="1" applyFont="1" applyAlignment="1">
      <alignment wrapText="1"/>
    </xf>
    <xf numFmtId="2" fontId="20" fillId="0" borderId="0" xfId="0" applyNumberFormat="1" applyFont="1"/>
    <xf numFmtId="2" fontId="21" fillId="0" borderId="0" xfId="0" applyNumberFormat="1" applyFont="1"/>
    <xf numFmtId="0" fontId="21" fillId="0" borderId="0" xfId="0" applyFont="1"/>
    <xf numFmtId="164" fontId="21" fillId="0" borderId="0" xfId="0" applyNumberFormat="1" applyFont="1"/>
    <xf numFmtId="2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'12628 SVI_Albert'!$A$2:$A$13</c:f>
              <c:numCache>
                <c:formatCode>0.00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</c:numCache>
            </c:numRef>
          </c:xVal>
          <c:yVal>
            <c:numRef>
              <c:f>'12628 SVI_Albert'!$B$2:$B$13</c:f>
              <c:numCache>
                <c:formatCode>0.00</c:formatCode>
                <c:ptCount val="12"/>
                <c:pt idx="0">
                  <c:v>6.0530784430000004</c:v>
                </c:pt>
                <c:pt idx="1">
                  <c:v>4.9684829490000002</c:v>
                </c:pt>
                <c:pt idx="2">
                  <c:v>4.0899051110000002</c:v>
                </c:pt>
                <c:pt idx="3">
                  <c:v>1.8450980400000001</c:v>
                </c:pt>
                <c:pt idx="4">
                  <c:v>5.9867717340000004</c:v>
                </c:pt>
                <c:pt idx="5">
                  <c:v>5.6720978579999999</c:v>
                </c:pt>
                <c:pt idx="6">
                  <c:v>2.72427587</c:v>
                </c:pt>
                <c:pt idx="7">
                  <c:v>2.5185139400000001</c:v>
                </c:pt>
                <c:pt idx="8">
                  <c:v>6.1038037210000002</c:v>
                </c:pt>
                <c:pt idx="9">
                  <c:v>4.7993405490000001</c:v>
                </c:pt>
                <c:pt idx="10">
                  <c:v>1.8450980400000001</c:v>
                </c:pt>
                <c:pt idx="11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'12628 SVI_Albert'!$A$17:$A$116</c:f>
              <c:numCache>
                <c:formatCode>0.00</c:formatCode>
                <c:ptCount val="100"/>
                <c:pt idx="0">
                  <c:v>0</c:v>
                </c:pt>
                <c:pt idx="1">
                  <c:v>0.15</c:v>
                </c:pt>
                <c:pt idx="2">
                  <c:v>0.3</c:v>
                </c:pt>
                <c:pt idx="3">
                  <c:v>0.44999999999999996</c:v>
                </c:pt>
                <c:pt idx="4">
                  <c:v>0.6</c:v>
                </c:pt>
                <c:pt idx="5">
                  <c:v>0.75</c:v>
                </c:pt>
                <c:pt idx="6">
                  <c:v>0.9</c:v>
                </c:pt>
                <c:pt idx="7">
                  <c:v>1.05</c:v>
                </c:pt>
                <c:pt idx="8">
                  <c:v>1.2</c:v>
                </c:pt>
                <c:pt idx="9">
                  <c:v>1.3499999999999999</c:v>
                </c:pt>
                <c:pt idx="10">
                  <c:v>1.4999999999999998</c:v>
                </c:pt>
                <c:pt idx="11">
                  <c:v>1.6499999999999997</c:v>
                </c:pt>
                <c:pt idx="12">
                  <c:v>1.7999999999999996</c:v>
                </c:pt>
                <c:pt idx="13">
                  <c:v>1.9499999999999995</c:v>
                </c:pt>
                <c:pt idx="14">
                  <c:v>2.0999999999999996</c:v>
                </c:pt>
                <c:pt idx="15">
                  <c:v>2.2499999999999996</c:v>
                </c:pt>
                <c:pt idx="16">
                  <c:v>2.3999999999999995</c:v>
                </c:pt>
                <c:pt idx="17">
                  <c:v>2.5499999999999994</c:v>
                </c:pt>
                <c:pt idx="18">
                  <c:v>2.6999999999999993</c:v>
                </c:pt>
                <c:pt idx="19">
                  <c:v>2.8499999999999992</c:v>
                </c:pt>
                <c:pt idx="20">
                  <c:v>2.9999999999999991</c:v>
                </c:pt>
                <c:pt idx="21">
                  <c:v>3.149999999999999</c:v>
                </c:pt>
                <c:pt idx="22">
                  <c:v>3.2999999999999989</c:v>
                </c:pt>
                <c:pt idx="23">
                  <c:v>3.4499999999999988</c:v>
                </c:pt>
                <c:pt idx="24">
                  <c:v>3.5999999999999988</c:v>
                </c:pt>
                <c:pt idx="25">
                  <c:v>3.7499999999999987</c:v>
                </c:pt>
                <c:pt idx="26">
                  <c:v>3.8999999999999986</c:v>
                </c:pt>
                <c:pt idx="27">
                  <c:v>4.0499999999999989</c:v>
                </c:pt>
                <c:pt idx="28">
                  <c:v>4.1999999999999993</c:v>
                </c:pt>
                <c:pt idx="29">
                  <c:v>4.3499999999999996</c:v>
                </c:pt>
                <c:pt idx="30">
                  <c:v>4.5</c:v>
                </c:pt>
                <c:pt idx="31">
                  <c:v>4.6500000000000004</c:v>
                </c:pt>
                <c:pt idx="32">
                  <c:v>4.8000000000000007</c:v>
                </c:pt>
                <c:pt idx="33">
                  <c:v>4.9500000000000011</c:v>
                </c:pt>
                <c:pt idx="34">
                  <c:v>5.1000000000000014</c:v>
                </c:pt>
                <c:pt idx="35">
                  <c:v>5.2500000000000018</c:v>
                </c:pt>
                <c:pt idx="36">
                  <c:v>5.4000000000000021</c:v>
                </c:pt>
                <c:pt idx="37">
                  <c:v>5.5500000000000025</c:v>
                </c:pt>
                <c:pt idx="38">
                  <c:v>5.7000000000000028</c:v>
                </c:pt>
                <c:pt idx="39">
                  <c:v>5.8500000000000032</c:v>
                </c:pt>
                <c:pt idx="40">
                  <c:v>6.0000000000000036</c:v>
                </c:pt>
                <c:pt idx="41">
                  <c:v>6.1500000000000039</c:v>
                </c:pt>
                <c:pt idx="42">
                  <c:v>6.3000000000000043</c:v>
                </c:pt>
                <c:pt idx="43">
                  <c:v>6.4500000000000046</c:v>
                </c:pt>
                <c:pt idx="44">
                  <c:v>6.600000000000005</c:v>
                </c:pt>
                <c:pt idx="45">
                  <c:v>6.7500000000000053</c:v>
                </c:pt>
                <c:pt idx="46">
                  <c:v>6.9000000000000057</c:v>
                </c:pt>
                <c:pt idx="47">
                  <c:v>7.050000000000006</c:v>
                </c:pt>
                <c:pt idx="48">
                  <c:v>7.2000000000000064</c:v>
                </c:pt>
                <c:pt idx="49">
                  <c:v>7.3500000000000068</c:v>
                </c:pt>
                <c:pt idx="50">
                  <c:v>7.5000000000000071</c:v>
                </c:pt>
                <c:pt idx="51">
                  <c:v>7.6500000000000075</c:v>
                </c:pt>
                <c:pt idx="52">
                  <c:v>7.8000000000000078</c:v>
                </c:pt>
                <c:pt idx="53">
                  <c:v>7.9500000000000082</c:v>
                </c:pt>
                <c:pt idx="54">
                  <c:v>8.1000000000000085</c:v>
                </c:pt>
                <c:pt idx="55">
                  <c:v>8.2500000000000089</c:v>
                </c:pt>
                <c:pt idx="56">
                  <c:v>8.4000000000000092</c:v>
                </c:pt>
                <c:pt idx="57">
                  <c:v>8.5500000000000096</c:v>
                </c:pt>
                <c:pt idx="58">
                  <c:v>8.7000000000000099</c:v>
                </c:pt>
                <c:pt idx="59">
                  <c:v>8.8500000000000103</c:v>
                </c:pt>
                <c:pt idx="60">
                  <c:v>9.0000000000000107</c:v>
                </c:pt>
                <c:pt idx="61">
                  <c:v>9.150000000000011</c:v>
                </c:pt>
                <c:pt idx="62">
                  <c:v>9.3000000000000114</c:v>
                </c:pt>
                <c:pt idx="63">
                  <c:v>9.4500000000000117</c:v>
                </c:pt>
                <c:pt idx="64">
                  <c:v>9.6000000000000121</c:v>
                </c:pt>
                <c:pt idx="65">
                  <c:v>9.7500000000000124</c:v>
                </c:pt>
                <c:pt idx="66">
                  <c:v>9.9000000000000128</c:v>
                </c:pt>
                <c:pt idx="67">
                  <c:v>10.050000000000013</c:v>
                </c:pt>
                <c:pt idx="68">
                  <c:v>10.200000000000014</c:v>
                </c:pt>
                <c:pt idx="69">
                  <c:v>10.350000000000014</c:v>
                </c:pt>
                <c:pt idx="70">
                  <c:v>10.500000000000014</c:v>
                </c:pt>
                <c:pt idx="71">
                  <c:v>10.650000000000015</c:v>
                </c:pt>
                <c:pt idx="72">
                  <c:v>10.800000000000015</c:v>
                </c:pt>
                <c:pt idx="73">
                  <c:v>10.950000000000015</c:v>
                </c:pt>
                <c:pt idx="74">
                  <c:v>11.100000000000016</c:v>
                </c:pt>
                <c:pt idx="75">
                  <c:v>11.250000000000016</c:v>
                </c:pt>
                <c:pt idx="76">
                  <c:v>11.400000000000016</c:v>
                </c:pt>
                <c:pt idx="77">
                  <c:v>11.550000000000017</c:v>
                </c:pt>
                <c:pt idx="78">
                  <c:v>11.700000000000017</c:v>
                </c:pt>
                <c:pt idx="79">
                  <c:v>11.850000000000017</c:v>
                </c:pt>
                <c:pt idx="80">
                  <c:v>12.000000000000018</c:v>
                </c:pt>
                <c:pt idx="81">
                  <c:v>12.150000000000018</c:v>
                </c:pt>
                <c:pt idx="82">
                  <c:v>12.300000000000018</c:v>
                </c:pt>
                <c:pt idx="83">
                  <c:v>12.450000000000019</c:v>
                </c:pt>
                <c:pt idx="84">
                  <c:v>12.600000000000019</c:v>
                </c:pt>
                <c:pt idx="85">
                  <c:v>12.75000000000002</c:v>
                </c:pt>
                <c:pt idx="86">
                  <c:v>12.90000000000002</c:v>
                </c:pt>
                <c:pt idx="87">
                  <c:v>13.05000000000002</c:v>
                </c:pt>
                <c:pt idx="88">
                  <c:v>13.200000000000021</c:v>
                </c:pt>
                <c:pt idx="89">
                  <c:v>13.350000000000021</c:v>
                </c:pt>
                <c:pt idx="90">
                  <c:v>13.500000000000021</c:v>
                </c:pt>
                <c:pt idx="91">
                  <c:v>13.650000000000022</c:v>
                </c:pt>
                <c:pt idx="92">
                  <c:v>13.800000000000022</c:v>
                </c:pt>
                <c:pt idx="93">
                  <c:v>13.950000000000022</c:v>
                </c:pt>
                <c:pt idx="94">
                  <c:v>14.100000000000023</c:v>
                </c:pt>
                <c:pt idx="95">
                  <c:v>14.250000000000023</c:v>
                </c:pt>
                <c:pt idx="96">
                  <c:v>14.400000000000023</c:v>
                </c:pt>
                <c:pt idx="97">
                  <c:v>14.550000000000024</c:v>
                </c:pt>
                <c:pt idx="98">
                  <c:v>14.700000000000024</c:v>
                </c:pt>
                <c:pt idx="99">
                  <c:v>14.850000000000025</c:v>
                </c:pt>
              </c:numCache>
            </c:numRef>
          </c:xVal>
          <c:yVal>
            <c:numRef>
              <c:f>'12628 SVI_Albert'!$C$17:$C$116</c:f>
              <c:numCache>
                <c:formatCode>0.00</c:formatCode>
                <c:ptCount val="100"/>
                <c:pt idx="0">
                  <c:v>6.0478846316996338</c:v>
                </c:pt>
                <c:pt idx="1">
                  <c:v>6.0464963283387121</c:v>
                </c:pt>
                <c:pt idx="2">
                  <c:v>6.0428908262079082</c:v>
                </c:pt>
                <c:pt idx="3">
                  <c:v>6.0373252203836429</c:v>
                </c:pt>
                <c:pt idx="4">
                  <c:v>6.0299216551111705</c:v>
                </c:pt>
                <c:pt idx="5">
                  <c:v>6.0207606869995711</c:v>
                </c:pt>
                <c:pt idx="6">
                  <c:v>6.0099019621248457</c:v>
                </c:pt>
                <c:pt idx="7">
                  <c:v>5.9973925593707476</c:v>
                </c:pt>
                <c:pt idx="8">
                  <c:v>5.9832711973877322</c:v>
                </c:pt>
                <c:pt idx="9">
                  <c:v>5.9675706495256593</c:v>
                </c:pt>
                <c:pt idx="10">
                  <c:v>5.9503192555856259</c:v>
                </c:pt>
                <c:pt idx="11">
                  <c:v>5.9315419292942666</c:v>
                </c:pt>
                <c:pt idx="12">
                  <c:v>5.9112608624065297</c:v>
                </c:pt>
                <c:pt idx="13">
                  <c:v>5.8894960355809207</c:v>
                </c:pt>
                <c:pt idx="14">
                  <c:v>5.8662656004959484</c:v>
                </c:pt>
                <c:pt idx="15">
                  <c:v>5.8415861729656058</c:v>
                </c:pt>
                <c:pt idx="16">
                  <c:v>5.8154730626448288</c:v>
                </c:pt>
                <c:pt idx="17">
                  <c:v>5.7879404563983323</c:v>
                </c:pt>
                <c:pt idx="18">
                  <c:v>5.7590015670777541</c:v>
                </c:pt>
                <c:pt idx="19">
                  <c:v>5.7286687560046081</c:v>
                </c:pt>
                <c:pt idx="20">
                  <c:v>5.6969536351613721</c:v>
                </c:pt>
                <c:pt idx="21">
                  <c:v>5.6638671535270753</c:v>
                </c:pt>
                <c:pt idx="22">
                  <c:v>5.6294196709030357</c:v>
                </c:pt>
                <c:pt idx="23">
                  <c:v>5.5936210218015656</c:v>
                </c:pt>
                <c:pt idx="24">
                  <c:v>5.5564805714156789</c:v>
                </c:pt>
                <c:pt idx="25">
                  <c:v>5.5180072652861707</c:v>
                </c:pt>
                <c:pt idx="26">
                  <c:v>5.4782096739909765</c:v>
                </c:pt>
                <c:pt idx="27">
                  <c:v>5.437096033971776</c:v>
                </c:pt>
                <c:pt idx="28">
                  <c:v>5.3946742854650775</c:v>
                </c:pt>
                <c:pt idx="29">
                  <c:v>5.3509521084064691</c:v>
                </c:pt>
                <c:pt idx="30">
                  <c:v>5.3059369571190587</c:v>
                </c:pt>
                <c:pt idx="31">
                  <c:v>5.2596360945751597</c:v>
                </c:pt>
                <c:pt idx="32">
                  <c:v>5.2120566270314814</c:v>
                </c:pt>
                <c:pt idx="33">
                  <c:v>5.1632055398820818</c:v>
                </c:pt>
                <c:pt idx="34">
                  <c:v>5.1130897356516334</c:v>
                </c:pt>
                <c:pt idx="35">
                  <c:v>5.0617160751675048</c:v>
                </c:pt>
                <c:pt idx="36">
                  <c:v>5.0090914231080443</c:v>
                </c:pt>
                <c:pt idx="37">
                  <c:v>4.9552226993337642</c:v>
                </c:pt>
                <c:pt idx="38">
                  <c:v>4.9001169376776295</c:v>
                </c:pt>
                <c:pt idx="39">
                  <c:v>4.8437813542132302</c:v>
                </c:pt>
                <c:pt idx="40">
                  <c:v>4.7862234274512572</c:v>
                </c:pt>
                <c:pt idx="41">
                  <c:v>4.7274509934559319</c:v>
                </c:pt>
                <c:pt idx="42">
                  <c:v>4.6674723595487686</c:v>
                </c:pt>
                <c:pt idx="43">
                  <c:v>4.6062964411086824</c:v>
                </c:pt>
                <c:pt idx="44">
                  <c:v>4.543932927022639</c:v>
                </c:pt>
                <c:pt idx="45">
                  <c:v>4.4803924806358104</c:v>
                </c:pt>
                <c:pt idx="46">
                  <c:v>4.4156869846490974</c:v>
                </c:pt>
                <c:pt idx="47">
                  <c:v>4.3498298403786162</c:v>
                </c:pt>
                <c:pt idx="48">
                  <c:v>4.2828363341990334</c:v>
                </c:pt>
                <c:pt idx="49">
                  <c:v>4.2147240869192908</c:v>
                </c:pt>
                <c:pt idx="50">
                  <c:v>4.1455136053659878</c:v>
                </c:pt>
                <c:pt idx="51">
                  <c:v>4.0752289596480189</c:v>
                </c:pt>
                <c:pt idx="52">
                  <c:v>4.0038986144904767</c:v>
                </c:pt>
                <c:pt idx="53">
                  <c:v>3.9315564486427048</c:v>
                </c:pt>
                <c:pt idx="54">
                  <c:v>3.8582430025612862</c:v>
                </c:pt>
                <c:pt idx="55">
                  <c:v>3.784007001030639</c:v>
                </c:pt>
                <c:pt idx="56">
                  <c:v>3.7089072034857584</c:v>
                </c:pt>
                <c:pt idx="57">
                  <c:v>3.6330146394228868</c:v>
                </c:pt>
                <c:pt idx="58">
                  <c:v>3.5564152875541515</c:v>
                </c:pt>
                <c:pt idx="59">
                  <c:v>3.4792132523200459</c:v>
                </c:pt>
                <c:pt idx="60">
                  <c:v>3.4015344755532735</c:v>
                </c:pt>
                <c:pt idx="61">
                  <c:v>3.3235309880928088</c:v>
                </c:pt>
                <c:pt idx="62">
                  <c:v>3.2453856473765641</c:v>
                </c:pt>
                <c:pt idx="63">
                  <c:v>3.1673172119033679</c:v>
                </c:pt>
                <c:pt idx="64">
                  <c:v>3.0895854606839066</c:v>
                </c:pt>
                <c:pt idx="65">
                  <c:v>3.012495866806395</c:v>
                </c:pt>
                <c:pt idx="66">
                  <c:v>2.9364030796570306</c:v>
                </c:pt>
                <c:pt idx="67">
                  <c:v>2.8617121805949233</c:v>
                </c:pt>
                <c:pt idx="68">
                  <c:v>2.7888764061120566</c:v>
                </c:pt>
                <c:pt idx="69">
                  <c:v>2.7183898811587337</c:v>
                </c:pt>
                <c:pt idx="70">
                  <c:v>2.650774020802257</c:v>
                </c:pt>
                <c:pt idx="71">
                  <c:v>2.5865568069937792</c:v>
                </c:pt>
                <c:pt idx="72">
                  <c:v>2.5262452420143053</c:v>
                </c:pt>
                <c:pt idx="73">
                  <c:v>2.4702928699393896</c:v>
                </c:pt>
                <c:pt idx="74">
                  <c:v>2.4190660246230489</c:v>
                </c:pt>
                <c:pt idx="75">
                  <c:v>2.3728138223597766</c:v>
                </c:pt>
                <c:pt idx="76">
                  <c:v>2.3316472008730145</c:v>
                </c:pt>
                <c:pt idx="77">
                  <c:v>2.2955311048944362</c:v>
                </c:pt>
                <c:pt idx="78">
                  <c:v>2.2642913996566674</c:v>
                </c:pt>
                <c:pt idx="79">
                  <c:v>2.2376350351390464</c:v>
                </c:pt>
                <c:pt idx="80">
                  <c:v>2.2151794326479401</c:v>
                </c:pt>
                <c:pt idx="81">
                  <c:v>2.1964858149722182</c:v>
                </c:pt>
                <c:pt idx="82">
                  <c:v>2.181091440316473</c:v>
                </c:pt>
                <c:pt idx="83">
                  <c:v>2.1685370342227923</c:v>
                </c:pt>
                <c:pt idx="84">
                  <c:v>2.1583874766261535</c:v>
                </c:pt>
                <c:pt idx="85">
                  <c:v>2.1502454016216634</c:v>
                </c:pt>
                <c:pt idx="86">
                  <c:v>2.1437584785955623</c:v>
                </c:pt>
                <c:pt idx="87">
                  <c:v>2.1386217067429776</c:v>
                </c:pt>
                <c:pt idx="88">
                  <c:v>2.134576180397969</c:v>
                </c:pt>
                <c:pt idx="89">
                  <c:v>2.1314056360422393</c:v>
                </c:pt>
                <c:pt idx="90">
                  <c:v>2.1289318220392213</c:v>
                </c:pt>
                <c:pt idx="91">
                  <c:v>2.1270094411311287</c:v>
                </c:pt>
                <c:pt idx="92">
                  <c:v>2.125521158989697</c:v>
                </c:pt>
                <c:pt idx="93">
                  <c:v>2.1243729709138068</c:v>
                </c:pt>
                <c:pt idx="94">
                  <c:v>2.1234900741833855</c:v>
                </c:pt>
                <c:pt idx="95">
                  <c:v>2.1228132971692135</c:v>
                </c:pt>
                <c:pt idx="96">
                  <c:v>2.1222960767855112</c:v>
                </c:pt>
                <c:pt idx="97">
                  <c:v>2.1219019425802657</c:v>
                </c:pt>
                <c:pt idx="98">
                  <c:v>2.1216024499785968</c:v>
                </c:pt>
                <c:pt idx="99">
                  <c:v>2.1213755004280532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252032"/>
        <c:axId val="235252424"/>
      </c:scatterChart>
      <c:valAx>
        <c:axId val="235252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35252424"/>
        <c:crosses val="autoZero"/>
        <c:crossBetween val="midCat"/>
      </c:valAx>
      <c:valAx>
        <c:axId val="235252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52520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'12662 SVI_Coroller'!$A$2:$A$14</c:f>
              <c:numCache>
                <c:formatCode>0.00</c:formatCod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0</c:v>
                </c:pt>
                <c:pt idx="6">
                  <c:v>5</c:v>
                </c:pt>
                <c:pt idx="7">
                  <c:v>10</c:v>
                </c:pt>
                <c:pt idx="8">
                  <c:v>15</c:v>
                </c:pt>
                <c:pt idx="9">
                  <c:v>0</c:v>
                </c:pt>
                <c:pt idx="10">
                  <c:v>5</c:v>
                </c:pt>
                <c:pt idx="11">
                  <c:v>10</c:v>
                </c:pt>
                <c:pt idx="12">
                  <c:v>15</c:v>
                </c:pt>
              </c:numCache>
            </c:numRef>
          </c:xVal>
          <c:yVal>
            <c:numRef>
              <c:f>'12662 SVI_Coroller'!$B$2:$B$14</c:f>
              <c:numCache>
                <c:formatCode>0.00</c:formatCode>
                <c:ptCount val="13"/>
                <c:pt idx="0">
                  <c:v>6.1846914310000001</c:v>
                </c:pt>
                <c:pt idx="1">
                  <c:v>6.1238516409999999</c:v>
                </c:pt>
                <c:pt idx="2">
                  <c:v>5.0791812460000001</c:v>
                </c:pt>
                <c:pt idx="3">
                  <c:v>4.0791812460000001</c:v>
                </c:pt>
                <c:pt idx="4">
                  <c:v>2.301029996</c:v>
                </c:pt>
                <c:pt idx="5">
                  <c:v>6.2944662259999999</c:v>
                </c:pt>
                <c:pt idx="6">
                  <c:v>5.8450980399999999</c:v>
                </c:pt>
                <c:pt idx="7">
                  <c:v>4.1461280360000003</c:v>
                </c:pt>
                <c:pt idx="8">
                  <c:v>4.9395192530000003</c:v>
                </c:pt>
                <c:pt idx="9">
                  <c:v>6.1038037210000002</c:v>
                </c:pt>
                <c:pt idx="10">
                  <c:v>5.1461280360000003</c:v>
                </c:pt>
                <c:pt idx="11">
                  <c:v>3.9395192529999998</c:v>
                </c:pt>
                <c:pt idx="12">
                  <c:v>4.2718416069999998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'12662 SVI_Coroller'!$A$18:$A$118</c:f>
              <c:numCache>
                <c:formatCode>0.000</c:formatCode>
                <c:ptCount val="1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3.4000000000000008</c:v>
                </c:pt>
                <c:pt idx="18">
                  <c:v>3.600000000000001</c:v>
                </c:pt>
                <c:pt idx="19">
                  <c:v>3.8000000000000012</c:v>
                </c:pt>
                <c:pt idx="20">
                  <c:v>4.0000000000000009</c:v>
                </c:pt>
                <c:pt idx="21">
                  <c:v>4.2000000000000011</c:v>
                </c:pt>
                <c:pt idx="22">
                  <c:v>4.4000000000000012</c:v>
                </c:pt>
                <c:pt idx="23">
                  <c:v>4.6000000000000014</c:v>
                </c:pt>
                <c:pt idx="24">
                  <c:v>4.8000000000000016</c:v>
                </c:pt>
                <c:pt idx="25">
                  <c:v>5.0000000000000018</c:v>
                </c:pt>
                <c:pt idx="26">
                  <c:v>5.200000000000002</c:v>
                </c:pt>
                <c:pt idx="27">
                  <c:v>5.4000000000000021</c:v>
                </c:pt>
                <c:pt idx="28">
                  <c:v>5.6000000000000023</c:v>
                </c:pt>
                <c:pt idx="29">
                  <c:v>5.8000000000000025</c:v>
                </c:pt>
                <c:pt idx="30">
                  <c:v>6.0000000000000027</c:v>
                </c:pt>
                <c:pt idx="31">
                  <c:v>6.2000000000000028</c:v>
                </c:pt>
                <c:pt idx="32">
                  <c:v>6.400000000000003</c:v>
                </c:pt>
                <c:pt idx="33">
                  <c:v>6.6000000000000032</c:v>
                </c:pt>
                <c:pt idx="34">
                  <c:v>6.8000000000000034</c:v>
                </c:pt>
                <c:pt idx="35">
                  <c:v>7.0000000000000036</c:v>
                </c:pt>
                <c:pt idx="36">
                  <c:v>7.2000000000000037</c:v>
                </c:pt>
                <c:pt idx="37">
                  <c:v>7.4000000000000039</c:v>
                </c:pt>
                <c:pt idx="38">
                  <c:v>7.6000000000000041</c:v>
                </c:pt>
                <c:pt idx="39">
                  <c:v>7.8000000000000043</c:v>
                </c:pt>
                <c:pt idx="40">
                  <c:v>8.0000000000000036</c:v>
                </c:pt>
                <c:pt idx="41">
                  <c:v>8.2000000000000028</c:v>
                </c:pt>
                <c:pt idx="42">
                  <c:v>8.4000000000000021</c:v>
                </c:pt>
                <c:pt idx="43">
                  <c:v>8.6000000000000014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9.3999999999999986</c:v>
                </c:pt>
                <c:pt idx="48">
                  <c:v>9.5999999999999979</c:v>
                </c:pt>
                <c:pt idx="49">
                  <c:v>9.7999999999999972</c:v>
                </c:pt>
                <c:pt idx="50">
                  <c:v>9.9999999999999964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11.599999999999991</c:v>
                </c:pt>
                <c:pt idx="59">
                  <c:v>11.79999999999999</c:v>
                </c:pt>
                <c:pt idx="60">
                  <c:v>11.999999999999989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14.399999999999981</c:v>
                </c:pt>
                <c:pt idx="73">
                  <c:v>14.59999999999998</c:v>
                </c:pt>
                <c:pt idx="74">
                  <c:v>14.799999999999979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16.999999999999972</c:v>
                </c:pt>
                <c:pt idx="86">
                  <c:v>17.199999999999971</c:v>
                </c:pt>
                <c:pt idx="87">
                  <c:v>17.39999999999997</c:v>
                </c:pt>
                <c:pt idx="88">
                  <c:v>17.599999999999969</c:v>
                </c:pt>
                <c:pt idx="89">
                  <c:v>17.799999999999969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19.799999999999962</c:v>
                </c:pt>
                <c:pt idx="100">
                  <c:v>19.999999999999961</c:v>
                </c:pt>
              </c:numCache>
            </c:numRef>
          </c:xVal>
          <c:yVal>
            <c:numRef>
              <c:f>'12662 SVI_Coroller'!$C$18:$C$118</c:f>
              <c:numCache>
                <c:formatCode>0.000</c:formatCode>
                <c:ptCount val="101"/>
                <c:pt idx="0">
                  <c:v>6.1943204638604303</c:v>
                </c:pt>
                <c:pt idx="1">
                  <c:v>6.1943204618099053</c:v>
                </c:pt>
                <c:pt idx="2">
                  <c:v>6.1943203326268321</c:v>
                </c:pt>
                <c:pt idx="3">
                  <c:v>6.1943189690277904</c:v>
                </c:pt>
                <c:pt idx="4">
                  <c:v>6.1943120649122632</c:v>
                </c:pt>
                <c:pt idx="5">
                  <c:v>6.1942884244387537</c:v>
                </c:pt>
                <c:pt idx="6">
                  <c:v>6.1942247948442475</c:v>
                </c:pt>
                <c:pt idx="7">
                  <c:v>6.1940792234097284</c:v>
                </c:pt>
                <c:pt idx="8">
                  <c:v>6.1937829397921549</c:v>
                </c:pt>
                <c:pt idx="9">
                  <c:v>6.1932307667974458</c:v>
                </c:pt>
                <c:pt idx="10">
                  <c:v>6.1922700663735384</c:v>
                </c:pt>
                <c:pt idx="11">
                  <c:v>6.1906882343725194</c:v>
                </c:pt>
                <c:pt idx="12">
                  <c:v>6.1881987692632059</c:v>
                </c:pt>
                <c:pt idx="13">
                  <c:v>6.1844259591918398</c:v>
                </c:pt>
                <c:pt idx="14">
                  <c:v>6.1788882629080497</c:v>
                </c:pt>
                <c:pt idx="15">
                  <c:v>6.1709805103347986</c:v>
                </c:pt>
                <c:pt idx="16">
                  <c:v>6.1599551307069094</c:v>
                </c:pt>
                <c:pt idx="17">
                  <c:v>6.1449027535296592</c:v>
                </c:pt>
                <c:pt idx="18">
                  <c:v>6.1247327639610054</c:v>
                </c:pt>
                <c:pt idx="19">
                  <c:v>6.0981548141433377</c:v>
                </c:pt>
                <c:pt idx="20">
                  <c:v>6.0636630623850314</c:v>
                </c:pt>
                <c:pt idx="21">
                  <c:v>6.019526370253339</c:v>
                </c:pt>
                <c:pt idx="22">
                  <c:v>5.963790531688157</c:v>
                </c:pt>
                <c:pt idx="23">
                  <c:v>5.8943043126099495</c:v>
                </c:pt>
                <c:pt idx="24">
                  <c:v>5.8087927942270907</c:v>
                </c:pt>
                <c:pt idx="25">
                  <c:v>5.7050259034217046</c:v>
                </c:pt>
                <c:pt idx="26">
                  <c:v>5.5811803306443899</c:v>
                </c:pt>
                <c:pt idx="27">
                  <c:v>5.4365902249225595</c:v>
                </c:pt>
                <c:pt idx="28">
                  <c:v>5.2732292818026618</c:v>
                </c:pt>
                <c:pt idx="29">
                  <c:v>5.0982865596201199</c:v>
                </c:pt>
                <c:pt idx="30">
                  <c:v>4.9271984189893372</c:v>
                </c:pt>
                <c:pt idx="31">
                  <c:v>4.7828436171644935</c:v>
                </c:pt>
                <c:pt idx="32">
                  <c:v>4.6842098416469629</c:v>
                </c:pt>
                <c:pt idx="33">
                  <c:v>4.6316657883693955</c:v>
                </c:pt>
                <c:pt idx="34">
                  <c:v>4.6096752149569591</c:v>
                </c:pt>
                <c:pt idx="35">
                  <c:v>4.6020569697426801</c:v>
                </c:pt>
                <c:pt idx="36">
                  <c:v>4.5995056754752373</c:v>
                </c:pt>
                <c:pt idx="37">
                  <c:v>4.5982813137794967</c:v>
                </c:pt>
                <c:pt idx="38">
                  <c:v>4.5972450794384851</c:v>
                </c:pt>
                <c:pt idx="39">
                  <c:v>4.5961231824454778</c:v>
                </c:pt>
                <c:pt idx="40">
                  <c:v>4.5948552467915578</c:v>
                </c:pt>
                <c:pt idx="41">
                  <c:v>4.5934191788861654</c:v>
                </c:pt>
                <c:pt idx="42">
                  <c:v>4.5917969258509181</c:v>
                </c:pt>
                <c:pt idx="43">
                  <c:v>4.5899696144591067</c:v>
                </c:pt>
                <c:pt idx="44">
                  <c:v>4.5879170108778586</c:v>
                </c:pt>
                <c:pt idx="45">
                  <c:v>4.5856174211718894</c:v>
                </c:pt>
                <c:pt idx="46">
                  <c:v>4.5830476210713398</c:v>
                </c:pt>
                <c:pt idx="47">
                  <c:v>4.5801827855873061</c:v>
                </c:pt>
                <c:pt idx="48">
                  <c:v>4.5769964170892896</c:v>
                </c:pt>
                <c:pt idx="49">
                  <c:v>4.5734602718027473</c:v>
                </c:pt>
                <c:pt idx="50">
                  <c:v>4.5695442847259509</c:v>
                </c:pt>
                <c:pt idx="51">
                  <c:v>4.5652164929661518</c:v>
                </c:pt>
                <c:pt idx="52">
                  <c:v>4.5604429574950398</c:v>
                </c:pt>
                <c:pt idx="53">
                  <c:v>4.555187683323517</c:v>
                </c:pt>
                <c:pt idx="54">
                  <c:v>4.5494125380957593</c:v>
                </c:pt>
                <c:pt idx="55">
                  <c:v>4.5430771691025953</c:v>
                </c:pt>
                <c:pt idx="56">
                  <c:v>4.5361389187141752</c:v>
                </c:pt>
                <c:pt idx="57">
                  <c:v>4.5285527382319488</c:v>
                </c:pt>
                <c:pt idx="58">
                  <c:v>4.5202711001599427</c:v>
                </c:pt>
                <c:pt idx="59">
                  <c:v>4.5112439088953415</c:v>
                </c:pt>
                <c:pt idx="60">
                  <c:v>4.5014184098383732</c:v>
                </c:pt>
                <c:pt idx="61">
                  <c:v>4.4907390969214891</c:v>
                </c:pt>
                <c:pt idx="62">
                  <c:v>4.4791476185578567</c:v>
                </c:pt>
                <c:pt idx="63">
                  <c:v>4.4665826820091468</c:v>
                </c:pt>
                <c:pt idx="64">
                  <c:v>4.4529799561726282</c:v>
                </c:pt>
                <c:pt idx="65">
                  <c:v>4.4382719727875575</c:v>
                </c:pt>
                <c:pt idx="66">
                  <c:v>4.4223880260608821</c:v>
                </c:pt>
                <c:pt idx="67">
                  <c:v>4.4052540707122345</c:v>
                </c:pt>
                <c:pt idx="68">
                  <c:v>4.3867926184382382</c:v>
                </c:pt>
                <c:pt idx="69">
                  <c:v>4.366922632796105</c:v>
                </c:pt>
                <c:pt idx="70">
                  <c:v>4.3455594225065486</c:v>
                </c:pt>
                <c:pt idx="71">
                  <c:v>4.3226145331759884</c:v>
                </c:pt>
                <c:pt idx="72">
                  <c:v>4.2979956374380626</c:v>
                </c:pt>
                <c:pt idx="73">
                  <c:v>4.271606423514438</c:v>
                </c:pt>
                <c:pt idx="74">
                  <c:v>4.24334648219493</c:v>
                </c:pt>
                <c:pt idx="75">
                  <c:v>4.2131111922369167</c:v>
                </c:pt>
                <c:pt idx="76">
                  <c:v>4.1807916041840603</c:v>
                </c:pt>
                <c:pt idx="77">
                  <c:v>4.1462743226043282</c:v>
                </c:pt>
                <c:pt idx="78">
                  <c:v>4.1094413867473207</c:v>
                </c:pt>
                <c:pt idx="79">
                  <c:v>4.0701701496208953</c:v>
                </c:pt>
                <c:pt idx="80">
                  <c:v>4.0283331554870969</c:v>
                </c:pt>
                <c:pt idx="81">
                  <c:v>3.9837980157773867</c:v>
                </c:pt>
                <c:pt idx="82">
                  <c:v>3.9364272834271818</c:v>
                </c:pt>
                <c:pt idx="83">
                  <c:v>3.8860783256296862</c:v>
                </c:pt>
                <c:pt idx="84">
                  <c:v>3.8326031950090331</c:v>
                </c:pt>
                <c:pt idx="85">
                  <c:v>3.7758484992127208</c:v>
                </c:pt>
                <c:pt idx="86">
                  <c:v>3.7156552689233617</c:v>
                </c:pt>
                <c:pt idx="87">
                  <c:v>3.6518588242897243</c:v>
                </c:pt>
                <c:pt idx="88">
                  <c:v>3.584288639777081</c:v>
                </c:pt>
                <c:pt idx="89">
                  <c:v>3.5127682074368614</c:v>
                </c:pt>
                <c:pt idx="90">
                  <c:v>3.4371148985955959</c:v>
                </c:pt>
                <c:pt idx="91">
                  <c:v>3.3571398239631867</c:v>
                </c:pt>
                <c:pt idx="92">
                  <c:v>3.2726476921604455</c:v>
                </c:pt>
                <c:pt idx="93">
                  <c:v>3.1834366666659659</c:v>
                </c:pt>
                <c:pt idx="94">
                  <c:v>3.0892982211822826</c:v>
                </c:pt>
                <c:pt idx="95">
                  <c:v>2.9900169934213334</c:v>
                </c:pt>
                <c:pt idx="96">
                  <c:v>2.8853706373092232</c:v>
                </c:pt>
                <c:pt idx="97">
                  <c:v>2.7751296736103011</c:v>
                </c:pt>
                <c:pt idx="98">
                  <c:v>2.6590573389705194</c:v>
                </c:pt>
                <c:pt idx="99">
                  <c:v>2.5369094333801203</c:v>
                </c:pt>
                <c:pt idx="100">
                  <c:v>2.4084341660555997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253208"/>
        <c:axId val="235253600"/>
      </c:scatterChart>
      <c:valAx>
        <c:axId val="235253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35253600"/>
        <c:crosses val="autoZero"/>
        <c:crossBetween val="midCat"/>
      </c:valAx>
      <c:valAx>
        <c:axId val="235253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35253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</xdr:colOff>
      <xdr:row>16</xdr:row>
      <xdr:rowOff>8730</xdr:rowOff>
    </xdr:from>
    <xdr:to>
      <xdr:col>14</xdr:col>
      <xdr:colOff>78712</xdr:colOff>
      <xdr:row>40</xdr:row>
      <xdr:rowOff>90630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590549</xdr:colOff>
      <xdr:row>14</xdr:row>
      <xdr:rowOff>158750</xdr:rowOff>
    </xdr:from>
    <xdr:to>
      <xdr:col>14</xdr:col>
      <xdr:colOff>102524</xdr:colOff>
      <xdr:row>39</xdr:row>
      <xdr:rowOff>73962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80" zoomScaleNormal="80" workbookViewId="0"/>
  </sheetViews>
  <sheetFormatPr defaultRowHeight="12.75" x14ac:dyDescent="0.2"/>
  <cols>
    <col min="2" max="2" width="9.28515625" bestFit="1" customWidth="1"/>
    <col min="3" max="3" width="12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0</v>
      </c>
      <c r="E1" t="s">
        <v>1</v>
      </c>
    </row>
    <row r="2" spans="1:5" x14ac:dyDescent="0.2">
      <c r="A2">
        <v>12662</v>
      </c>
      <c r="B2" t="s">
        <v>5</v>
      </c>
      <c r="C2" t="s">
        <v>36</v>
      </c>
      <c r="D2" s="3">
        <v>0</v>
      </c>
      <c r="E2" s="5">
        <v>6.1846914310000001</v>
      </c>
    </row>
    <row r="3" spans="1:5" x14ac:dyDescent="0.2">
      <c r="A3">
        <v>12662</v>
      </c>
      <c r="B3" t="s">
        <v>5</v>
      </c>
      <c r="C3" t="s">
        <v>36</v>
      </c>
      <c r="D3" s="3">
        <v>5</v>
      </c>
      <c r="E3" s="5">
        <v>6.1238516409999999</v>
      </c>
    </row>
    <row r="4" spans="1:5" x14ac:dyDescent="0.2">
      <c r="A4">
        <v>12662</v>
      </c>
      <c r="B4" t="s">
        <v>5</v>
      </c>
      <c r="C4" t="s">
        <v>36</v>
      </c>
      <c r="D4" s="3">
        <v>10</v>
      </c>
      <c r="E4" s="5">
        <v>5.0791812460000001</v>
      </c>
    </row>
    <row r="5" spans="1:5" x14ac:dyDescent="0.2">
      <c r="A5">
        <v>12662</v>
      </c>
      <c r="B5" t="s">
        <v>5</v>
      </c>
      <c r="C5" t="s">
        <v>36</v>
      </c>
      <c r="D5" s="3">
        <v>15</v>
      </c>
      <c r="E5" s="5">
        <v>4.0791812460000001</v>
      </c>
    </row>
    <row r="6" spans="1:5" x14ac:dyDescent="0.2">
      <c r="A6">
        <v>12662</v>
      </c>
      <c r="B6" t="s">
        <v>5</v>
      </c>
      <c r="C6" t="s">
        <v>36</v>
      </c>
      <c r="D6" s="3">
        <v>20</v>
      </c>
      <c r="E6" s="5">
        <v>2.301029996</v>
      </c>
    </row>
    <row r="7" spans="1:5" x14ac:dyDescent="0.2">
      <c r="A7">
        <v>12662</v>
      </c>
      <c r="B7" t="s">
        <v>6</v>
      </c>
      <c r="C7" t="s">
        <v>36</v>
      </c>
      <c r="D7" s="3">
        <v>0</v>
      </c>
      <c r="E7" s="5">
        <v>6.2944662259999999</v>
      </c>
    </row>
    <row r="8" spans="1:5" x14ac:dyDescent="0.2">
      <c r="A8">
        <v>12662</v>
      </c>
      <c r="B8" t="s">
        <v>6</v>
      </c>
      <c r="C8" t="s">
        <v>36</v>
      </c>
      <c r="D8" s="3">
        <v>5</v>
      </c>
      <c r="E8" s="5">
        <v>5.8450980399999999</v>
      </c>
    </row>
    <row r="9" spans="1:5" x14ac:dyDescent="0.2">
      <c r="A9">
        <v>12662</v>
      </c>
      <c r="B9" t="s">
        <v>6</v>
      </c>
      <c r="C9" t="s">
        <v>36</v>
      </c>
      <c r="D9" s="3">
        <v>10</v>
      </c>
      <c r="E9" s="5">
        <v>4.1461280360000003</v>
      </c>
    </row>
    <row r="10" spans="1:5" x14ac:dyDescent="0.2">
      <c r="A10">
        <v>12662</v>
      </c>
      <c r="B10" t="s">
        <v>6</v>
      </c>
      <c r="C10" t="s">
        <v>36</v>
      </c>
      <c r="D10" s="3">
        <v>15</v>
      </c>
      <c r="E10" s="5">
        <v>4.9395192530000003</v>
      </c>
    </row>
    <row r="11" spans="1:5" x14ac:dyDescent="0.2">
      <c r="A11">
        <v>12662</v>
      </c>
      <c r="B11" t="s">
        <v>7</v>
      </c>
      <c r="C11" t="s">
        <v>36</v>
      </c>
      <c r="D11" s="3">
        <v>0</v>
      </c>
      <c r="E11" s="5">
        <v>6.1038037210000002</v>
      </c>
    </row>
    <row r="12" spans="1:5" x14ac:dyDescent="0.2">
      <c r="A12">
        <v>12662</v>
      </c>
      <c r="B12" t="s">
        <v>7</v>
      </c>
      <c r="C12" t="s">
        <v>36</v>
      </c>
      <c r="D12" s="3">
        <v>5</v>
      </c>
      <c r="E12" s="5">
        <v>5.1461280360000003</v>
      </c>
    </row>
    <row r="13" spans="1:5" x14ac:dyDescent="0.2">
      <c r="A13">
        <v>12662</v>
      </c>
      <c r="B13" t="s">
        <v>7</v>
      </c>
      <c r="C13" t="s">
        <v>36</v>
      </c>
      <c r="D13" s="3">
        <v>10</v>
      </c>
      <c r="E13" s="5">
        <v>3.9395192529999998</v>
      </c>
    </row>
    <row r="14" spans="1:5" x14ac:dyDescent="0.2">
      <c r="A14">
        <v>12662</v>
      </c>
      <c r="B14" t="s">
        <v>7</v>
      </c>
      <c r="C14" t="s">
        <v>36</v>
      </c>
      <c r="D14" s="3">
        <v>15</v>
      </c>
      <c r="E14" s="5">
        <v>4.2718416069999998</v>
      </c>
    </row>
    <row r="15" spans="1:5" x14ac:dyDescent="0.2">
      <c r="A15">
        <v>12628</v>
      </c>
      <c r="B15" t="s">
        <v>5</v>
      </c>
      <c r="C15" t="s">
        <v>36</v>
      </c>
      <c r="D15" s="3">
        <v>0</v>
      </c>
      <c r="E15" s="5">
        <v>6.0530784430000004</v>
      </c>
    </row>
    <row r="16" spans="1:5" x14ac:dyDescent="0.2">
      <c r="A16">
        <v>12628</v>
      </c>
      <c r="B16" t="s">
        <v>5</v>
      </c>
      <c r="C16" t="s">
        <v>36</v>
      </c>
      <c r="D16" s="3">
        <v>5</v>
      </c>
      <c r="E16" s="5">
        <v>4.9684829490000002</v>
      </c>
    </row>
    <row r="17" spans="1:5" x14ac:dyDescent="0.2">
      <c r="A17">
        <v>12628</v>
      </c>
      <c r="B17" t="s">
        <v>5</v>
      </c>
      <c r="C17" t="s">
        <v>36</v>
      </c>
      <c r="D17" s="3">
        <v>10</v>
      </c>
      <c r="E17" s="5">
        <v>4.0899051110000002</v>
      </c>
    </row>
    <row r="18" spans="1:5" x14ac:dyDescent="0.2">
      <c r="A18">
        <v>12628</v>
      </c>
      <c r="B18" t="s">
        <v>5</v>
      </c>
      <c r="C18" t="s">
        <v>36</v>
      </c>
      <c r="D18" s="3">
        <v>15</v>
      </c>
      <c r="E18" s="5">
        <v>1.8450980400000001</v>
      </c>
    </row>
    <row r="19" spans="1:5" x14ac:dyDescent="0.2">
      <c r="A19">
        <v>12628</v>
      </c>
      <c r="B19" t="s">
        <v>6</v>
      </c>
      <c r="C19" t="s">
        <v>36</v>
      </c>
      <c r="D19" s="3">
        <v>0</v>
      </c>
      <c r="E19" s="5">
        <v>5.9867717340000004</v>
      </c>
    </row>
    <row r="20" spans="1:5" x14ac:dyDescent="0.2">
      <c r="A20">
        <v>12628</v>
      </c>
      <c r="B20" t="s">
        <v>6</v>
      </c>
      <c r="C20" t="s">
        <v>36</v>
      </c>
      <c r="D20" s="3">
        <v>5</v>
      </c>
      <c r="E20" s="5">
        <v>5.6720978579999999</v>
      </c>
    </row>
    <row r="21" spans="1:5" x14ac:dyDescent="0.2">
      <c r="A21">
        <v>12628</v>
      </c>
      <c r="B21" t="s">
        <v>6</v>
      </c>
      <c r="C21" t="s">
        <v>36</v>
      </c>
      <c r="D21" s="3">
        <v>10</v>
      </c>
      <c r="E21" s="5">
        <v>2.72427587</v>
      </c>
    </row>
    <row r="22" spans="1:5" x14ac:dyDescent="0.2">
      <c r="A22">
        <v>12628</v>
      </c>
      <c r="B22" t="s">
        <v>6</v>
      </c>
      <c r="C22" t="s">
        <v>36</v>
      </c>
      <c r="D22" s="3">
        <v>15</v>
      </c>
      <c r="E22" s="5">
        <v>2.5185139400000001</v>
      </c>
    </row>
    <row r="23" spans="1:5" x14ac:dyDescent="0.2">
      <c r="A23">
        <v>12628</v>
      </c>
      <c r="B23" t="s">
        <v>8</v>
      </c>
      <c r="C23" t="s">
        <v>36</v>
      </c>
      <c r="D23" s="3">
        <v>0</v>
      </c>
      <c r="E23" s="5">
        <v>6.1038037210000002</v>
      </c>
    </row>
    <row r="24" spans="1:5" x14ac:dyDescent="0.2">
      <c r="A24">
        <v>12628</v>
      </c>
      <c r="B24" t="s">
        <v>8</v>
      </c>
      <c r="C24" t="s">
        <v>36</v>
      </c>
      <c r="D24" s="3">
        <v>5</v>
      </c>
      <c r="E24" s="5">
        <v>4.7993405490000001</v>
      </c>
    </row>
    <row r="25" spans="1:5" x14ac:dyDescent="0.2">
      <c r="A25">
        <v>12628</v>
      </c>
      <c r="B25" t="s">
        <v>8</v>
      </c>
      <c r="C25" t="s">
        <v>36</v>
      </c>
      <c r="D25" s="3">
        <v>10</v>
      </c>
      <c r="E25" s="5">
        <v>1.8450980400000001</v>
      </c>
    </row>
    <row r="26" spans="1:5" x14ac:dyDescent="0.2">
      <c r="A26">
        <v>12628</v>
      </c>
      <c r="B26" t="s">
        <v>8</v>
      </c>
      <c r="C26" t="s">
        <v>36</v>
      </c>
      <c r="D26" s="3">
        <v>15</v>
      </c>
      <c r="E26" s="5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6"/>
  <sheetViews>
    <sheetView zoomScale="80" zoomScaleNormal="80" workbookViewId="0">
      <selection activeCell="D1" sqref="A1:D1048576"/>
    </sheetView>
  </sheetViews>
  <sheetFormatPr defaultRowHeight="12.75" x14ac:dyDescent="0.2"/>
  <cols>
    <col min="1" max="1" width="9.140625" style="9"/>
    <col min="2" max="3" width="9.85546875" style="9" customWidth="1"/>
    <col min="4" max="4" width="9.140625" style="9"/>
    <col min="6" max="6" width="10.85546875" bestFit="1" customWidth="1"/>
  </cols>
  <sheetData>
    <row r="1" spans="1:28" ht="24" customHeight="1" x14ac:dyDescent="0.2">
      <c r="A1" s="1" t="s">
        <v>0</v>
      </c>
      <c r="B1" s="6" t="s">
        <v>9</v>
      </c>
      <c r="C1" s="6" t="s">
        <v>10</v>
      </c>
      <c r="D1" s="7" t="s">
        <v>11</v>
      </c>
      <c r="E1" s="3"/>
      <c r="F1" s="2" t="s">
        <v>13</v>
      </c>
      <c r="G1" s="2" t="s">
        <v>14</v>
      </c>
      <c r="H1" s="2" t="s">
        <v>22</v>
      </c>
      <c r="I1" s="3"/>
      <c r="J1" s="3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">
      <c r="A2" s="8">
        <v>0</v>
      </c>
      <c r="B2" s="8">
        <v>6.0530784430000004</v>
      </c>
      <c r="C2" s="8">
        <f t="shared" ref="C2:C13" si="0">LOG((10^$G$5-10^$G$2)*10^(-1*((A2/$G$3)^$G$4))+10^$G$2)</f>
        <v>6.0478846316996338</v>
      </c>
      <c r="D2" s="8">
        <f t="shared" ref="D2:D13" si="1" xml:space="preserve"> (B2 - C2)^2</f>
        <v>2.6975675823816504E-5</v>
      </c>
      <c r="E2" s="3"/>
      <c r="F2" s="3" t="s">
        <v>18</v>
      </c>
      <c r="G2" s="5">
        <v>2.1206945519691307</v>
      </c>
      <c r="H2" s="5">
        <v>0.36834198105590399</v>
      </c>
      <c r="I2" s="3"/>
      <c r="J2" s="3"/>
      <c r="K2" s="3"/>
      <c r="L2" s="4" t="s">
        <v>23</v>
      </c>
      <c r="M2" s="5">
        <v>0.40539377065557641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2">
      <c r="A3" s="8">
        <v>5</v>
      </c>
      <c r="B3" s="8">
        <v>4.9684829490000002</v>
      </c>
      <c r="C3" s="8">
        <f t="shared" si="0"/>
        <v>5.1466404566771713</v>
      </c>
      <c r="D3" s="8">
        <f t="shared" si="1"/>
        <v>3.1740097541741279E-2</v>
      </c>
      <c r="E3" s="3"/>
      <c r="F3" s="3" t="s">
        <v>16</v>
      </c>
      <c r="G3" s="5">
        <v>5.2884471067734351</v>
      </c>
      <c r="H3" s="5">
        <v>1.5373198455517783</v>
      </c>
      <c r="I3" s="3"/>
      <c r="J3" s="3"/>
      <c r="K3" s="3"/>
      <c r="L3" s="4" t="s">
        <v>26</v>
      </c>
      <c r="M3" s="5">
        <f>SQRT(M2)</f>
        <v>0.63670540335038495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2">
      <c r="A4" s="8">
        <v>10</v>
      </c>
      <c r="B4" s="8">
        <v>4.0899051110000002</v>
      </c>
      <c r="C4" s="8">
        <f t="shared" si="0"/>
        <v>2.8864263397244607</v>
      </c>
      <c r="D4" s="8">
        <f t="shared" si="1"/>
        <v>1.4483611529108822</v>
      </c>
      <c r="E4" s="3"/>
      <c r="F4" s="3" t="s">
        <v>17</v>
      </c>
      <c r="G4" s="5">
        <v>1.8468174927308501</v>
      </c>
      <c r="H4" s="5">
        <v>0.7533048564370306</v>
      </c>
      <c r="I4" s="3"/>
      <c r="J4" s="3"/>
      <c r="K4" s="3"/>
      <c r="L4" s="4" t="s">
        <v>24</v>
      </c>
      <c r="M4" s="5">
        <v>0.90474801096332835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2">
      <c r="A5" s="8">
        <v>15</v>
      </c>
      <c r="B5" s="8">
        <v>1.8450980400000001</v>
      </c>
      <c r="C5" s="8">
        <f t="shared" si="0"/>
        <v>2.1212039878880788</v>
      </c>
      <c r="D5" s="8">
        <f t="shared" si="1"/>
        <v>7.6234494459174448E-2</v>
      </c>
      <c r="E5" s="3"/>
      <c r="F5" s="3" t="s">
        <v>15</v>
      </c>
      <c r="G5" s="5">
        <v>6.0478846316996329</v>
      </c>
      <c r="H5" s="5">
        <v>0.3676020360188339</v>
      </c>
      <c r="I5" s="3"/>
      <c r="J5" s="3"/>
      <c r="K5" s="3"/>
      <c r="L5" s="4" t="s">
        <v>25</v>
      </c>
      <c r="M5" s="5">
        <v>0.86902851507457646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2">
      <c r="A6" s="8">
        <v>0</v>
      </c>
      <c r="B6" s="8">
        <v>5.9867717340000004</v>
      </c>
      <c r="C6" s="8">
        <f t="shared" si="0"/>
        <v>6.0478846316996338</v>
      </c>
      <c r="D6" s="8">
        <f t="shared" si="1"/>
        <v>3.7347862652458512E-3</v>
      </c>
      <c r="E6" s="3"/>
      <c r="F6" s="3"/>
      <c r="G6" s="3"/>
      <c r="H6" s="3"/>
      <c r="I6" s="3"/>
      <c r="J6" s="3"/>
      <c r="K6" s="3"/>
      <c r="L6" s="3"/>
      <c r="M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2">
      <c r="A7" s="8">
        <v>5</v>
      </c>
      <c r="B7" s="8">
        <v>5.6720978579999999</v>
      </c>
      <c r="C7" s="8">
        <f t="shared" si="0"/>
        <v>5.1466404566771713</v>
      </c>
      <c r="D7" s="8">
        <f t="shared" si="1"/>
        <v>0.27610548060494017</v>
      </c>
      <c r="E7" s="3"/>
      <c r="F7" s="2" t="s">
        <v>27</v>
      </c>
      <c r="G7" s="3"/>
      <c r="H7" s="3"/>
      <c r="I7" s="3"/>
      <c r="J7" s="3"/>
      <c r="K7" s="3"/>
      <c r="L7" s="3"/>
      <c r="M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2">
      <c r="A8" s="8">
        <v>10</v>
      </c>
      <c r="B8" s="8">
        <v>2.72427587</v>
      </c>
      <c r="C8" s="8">
        <f t="shared" si="0"/>
        <v>2.8864263397244607</v>
      </c>
      <c r="D8" s="8">
        <f t="shared" si="1"/>
        <v>2.6292774831863239E-2</v>
      </c>
      <c r="E8" s="3"/>
      <c r="F8" s="3" t="s">
        <v>33</v>
      </c>
      <c r="G8" s="3"/>
      <c r="H8" s="3"/>
      <c r="I8" s="3"/>
      <c r="J8" s="3"/>
      <c r="K8" s="3"/>
      <c r="L8" s="3"/>
      <c r="M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2">
      <c r="A9" s="8">
        <v>15</v>
      </c>
      <c r="B9" s="8">
        <v>2.5185139400000001</v>
      </c>
      <c r="C9" s="8">
        <f t="shared" si="0"/>
        <v>2.1212039878880788</v>
      </c>
      <c r="D9" s="8">
        <f t="shared" si="1"/>
        <v>0.15785519804717713</v>
      </c>
      <c r="E9" s="3"/>
      <c r="F9" s="2" t="s">
        <v>29</v>
      </c>
      <c r="G9" s="3"/>
      <c r="H9" s="3"/>
      <c r="I9" s="3"/>
      <c r="J9" s="3"/>
      <c r="K9" s="3"/>
      <c r="L9" s="3"/>
      <c r="M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2">
      <c r="A10" s="8">
        <v>0</v>
      </c>
      <c r="B10" s="8">
        <v>6.1038037210000002</v>
      </c>
      <c r="C10" s="8">
        <f t="shared" si="0"/>
        <v>6.0478846316996338</v>
      </c>
      <c r="D10" s="8">
        <f t="shared" si="1"/>
        <v>3.1269445481823619E-3</v>
      </c>
      <c r="E10" s="3"/>
      <c r="F10" s="3" t="s">
        <v>34</v>
      </c>
      <c r="G10" s="3"/>
      <c r="H10" s="3"/>
      <c r="I10" s="3"/>
      <c r="J10" s="3"/>
      <c r="K10" s="3"/>
      <c r="L10" s="3"/>
      <c r="M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2">
      <c r="A11" s="8">
        <v>5</v>
      </c>
      <c r="B11" s="8">
        <v>4.7993405490000001</v>
      </c>
      <c r="C11" s="8">
        <f t="shared" si="0"/>
        <v>5.1466404566771713</v>
      </c>
      <c r="D11" s="8">
        <f t="shared" si="1"/>
        <v>0.12061722587257166</v>
      </c>
      <c r="E11" s="3"/>
      <c r="F11" s="2" t="s">
        <v>31</v>
      </c>
      <c r="G11" s="3"/>
      <c r="H11" s="3"/>
      <c r="I11" s="3"/>
      <c r="J11" s="3"/>
      <c r="K11" s="3"/>
      <c r="L11" s="3"/>
      <c r="M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2">
      <c r="A12" s="8">
        <v>10</v>
      </c>
      <c r="B12" s="8">
        <v>1.8450980400000001</v>
      </c>
      <c r="C12" s="8">
        <f t="shared" si="0"/>
        <v>2.8864263397244607</v>
      </c>
      <c r="D12" s="8">
        <f t="shared" si="1"/>
        <v>1.084364627807036</v>
      </c>
      <c r="E12" s="3"/>
      <c r="F12" s="11" t="s">
        <v>35</v>
      </c>
      <c r="G12" s="12"/>
      <c r="H12" s="12"/>
      <c r="I12" s="12"/>
      <c r="J12" s="12"/>
      <c r="K12" s="12"/>
      <c r="L12" s="12"/>
      <c r="M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2">
      <c r="A13" s="8">
        <v>15</v>
      </c>
      <c r="B13" s="8">
        <v>2</v>
      </c>
      <c r="C13" s="8">
        <f t="shared" si="0"/>
        <v>2.1212039878880788</v>
      </c>
      <c r="D13" s="8">
        <f t="shared" si="1"/>
        <v>1.4690406679973563E-2</v>
      </c>
      <c r="E13" s="3"/>
      <c r="F13" s="12"/>
      <c r="G13" s="12"/>
      <c r="H13" s="12"/>
      <c r="I13" s="12"/>
      <c r="J13" s="12"/>
      <c r="K13" s="12"/>
      <c r="L13" s="12"/>
      <c r="M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2">
      <c r="A14" s="7" t="s">
        <v>12</v>
      </c>
      <c r="B14" s="8"/>
      <c r="C14" s="8"/>
      <c r="D14" s="8">
        <f>SUM(D2:D13)</f>
        <v>3.2431501652446113</v>
      </c>
      <c r="E14" s="3"/>
      <c r="F14" s="12"/>
      <c r="G14" s="12"/>
      <c r="H14" s="12"/>
      <c r="I14" s="12"/>
      <c r="J14" s="12"/>
      <c r="K14" s="12"/>
      <c r="L14" s="12"/>
      <c r="M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x14ac:dyDescent="0.2">
      <c r="A15" s="8"/>
      <c r="B15" s="8"/>
      <c r="C15" s="8"/>
      <c r="D15" s="8"/>
      <c r="E15" s="3"/>
      <c r="F15" s="3"/>
      <c r="G15" s="3"/>
      <c r="H15" s="3"/>
      <c r="I15" s="3"/>
      <c r="J15" s="3"/>
      <c r="K15" s="3"/>
      <c r="L15" s="3"/>
      <c r="M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2">
      <c r="A16" s="8"/>
      <c r="B16" s="8"/>
      <c r="C16" s="8"/>
      <c r="D16" s="8"/>
      <c r="E16" s="3"/>
      <c r="F16" s="3"/>
      <c r="G16" s="3"/>
      <c r="H16" s="3"/>
      <c r="I16" s="3"/>
      <c r="J16" s="3"/>
      <c r="K16" s="3"/>
      <c r="L16" s="3"/>
      <c r="M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x14ac:dyDescent="0.2">
      <c r="A17" s="8">
        <v>0</v>
      </c>
      <c r="B17" s="8"/>
      <c r="C17" s="8">
        <f>LOG((10^$G$5-10^$G$2)*10^(-1*((A17/$G$3)^$G$4))+10^$G$2)</f>
        <v>6.0478846316996338</v>
      </c>
      <c r="D17" s="8"/>
      <c r="E17" s="3"/>
      <c r="F17" s="3"/>
      <c r="G17" s="3"/>
      <c r="H17" s="3"/>
      <c r="I17" s="3"/>
      <c r="J17" s="3"/>
      <c r="K17" s="3"/>
      <c r="L17" s="3"/>
      <c r="M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2">
      <c r="A18" s="8">
        <v>0.15</v>
      </c>
      <c r="B18" s="8"/>
      <c r="C18" s="8">
        <f t="shared" ref="C18:C81" si="2">LOG((10^$G$5-10^$G$2)*10^(-1*((A18/$G$3)^$G$4))+10^$G$2)</f>
        <v>6.0464963283387121</v>
      </c>
      <c r="D18" s="8"/>
      <c r="E18" s="3"/>
      <c r="F18" s="3"/>
      <c r="G18" s="3"/>
      <c r="H18" s="3"/>
      <c r="I18" s="3"/>
      <c r="J18" s="3"/>
      <c r="K18" s="3"/>
      <c r="L18" s="3"/>
      <c r="M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2">
      <c r="A19" s="8">
        <v>0.3</v>
      </c>
      <c r="B19" s="8"/>
      <c r="C19" s="8">
        <f t="shared" si="2"/>
        <v>6.0428908262079082</v>
      </c>
      <c r="D19" s="8"/>
      <c r="E19" s="3"/>
      <c r="F19" s="3"/>
      <c r="G19" s="3"/>
      <c r="H19" s="3"/>
      <c r="I19" s="3"/>
      <c r="J19" s="3"/>
      <c r="K19" s="3"/>
      <c r="L19" s="3"/>
      <c r="M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2">
      <c r="A20" s="8">
        <v>0.44999999999999996</v>
      </c>
      <c r="B20" s="8"/>
      <c r="C20" s="8">
        <f t="shared" si="2"/>
        <v>6.0373252203836429</v>
      </c>
      <c r="D20" s="8"/>
      <c r="E20" s="3"/>
      <c r="F20" s="3"/>
      <c r="G20" s="3"/>
      <c r="H20" s="3"/>
      <c r="I20" s="3"/>
      <c r="J20" s="3"/>
      <c r="K20" s="3"/>
      <c r="L20" s="3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x14ac:dyDescent="0.2">
      <c r="A21" s="8">
        <v>0.6</v>
      </c>
      <c r="B21" s="8"/>
      <c r="C21" s="8">
        <f t="shared" si="2"/>
        <v>6.0299216551111705</v>
      </c>
      <c r="D21" s="8"/>
      <c r="E21" s="3"/>
      <c r="F21" s="3"/>
      <c r="G21" s="3"/>
      <c r="H21" s="3"/>
      <c r="I21" s="3"/>
      <c r="J21" s="3"/>
      <c r="K21" s="3"/>
      <c r="L21" s="3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x14ac:dyDescent="0.2">
      <c r="A22" s="8">
        <v>0.75</v>
      </c>
      <c r="B22" s="8"/>
      <c r="C22" s="8">
        <f t="shared" si="2"/>
        <v>6.0207606869995711</v>
      </c>
      <c r="D22" s="8"/>
      <c r="E22" s="3"/>
      <c r="F22" s="3"/>
      <c r="G22" s="3"/>
      <c r="H22" s="3"/>
      <c r="I22" s="3"/>
      <c r="J22" s="3"/>
      <c r="K22" s="3"/>
      <c r="L22" s="3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x14ac:dyDescent="0.2">
      <c r="A23" s="8">
        <v>0.9</v>
      </c>
      <c r="B23" s="8"/>
      <c r="C23" s="8">
        <f t="shared" si="2"/>
        <v>6.0099019621248457</v>
      </c>
      <c r="D23" s="8"/>
      <c r="E23" s="3"/>
      <c r="F23" s="3"/>
      <c r="G23" s="3"/>
      <c r="H23" s="3"/>
      <c r="I23" s="3"/>
      <c r="J23" s="3"/>
      <c r="K23" s="3"/>
      <c r="L23" s="3"/>
      <c r="M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x14ac:dyDescent="0.2">
      <c r="A24" s="8">
        <v>1.05</v>
      </c>
      <c r="B24" s="8"/>
      <c r="C24" s="8">
        <f t="shared" si="2"/>
        <v>5.9973925593707476</v>
      </c>
      <c r="D24" s="8"/>
      <c r="E24" s="3"/>
      <c r="F24" s="3"/>
      <c r="G24" s="3"/>
      <c r="H24" s="3"/>
      <c r="I24" s="3"/>
      <c r="J24" s="3"/>
      <c r="K24" s="3"/>
      <c r="L24" s="3"/>
      <c r="M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">
      <c r="A25" s="8">
        <v>1.2</v>
      </c>
      <c r="B25" s="8"/>
      <c r="C25" s="8">
        <f t="shared" si="2"/>
        <v>5.9832711973877322</v>
      </c>
      <c r="D25" s="8"/>
      <c r="E25" s="3"/>
      <c r="F25" s="3"/>
      <c r="G25" s="3"/>
      <c r="H25" s="3"/>
      <c r="I25" s="3"/>
      <c r="J25" s="3"/>
      <c r="K25" s="3"/>
      <c r="L25" s="3"/>
      <c r="M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">
      <c r="A26" s="8">
        <v>1.3499999999999999</v>
      </c>
      <c r="B26" s="8"/>
      <c r="C26" s="8">
        <f t="shared" si="2"/>
        <v>5.9675706495256593</v>
      </c>
      <c r="D26" s="8"/>
      <c r="E26" s="3"/>
      <c r="F26" s="3"/>
      <c r="G26" s="3"/>
      <c r="H26" s="3"/>
      <c r="I26" s="3"/>
      <c r="J26" s="3"/>
      <c r="K26" s="3"/>
      <c r="L26" s="3"/>
      <c r="M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">
      <c r="A27" s="8">
        <v>1.4999999999999998</v>
      </c>
      <c r="B27" s="8"/>
      <c r="C27" s="8">
        <f t="shared" si="2"/>
        <v>5.9503192555856259</v>
      </c>
      <c r="D27" s="8"/>
      <c r="E27" s="3"/>
      <c r="F27" s="3"/>
      <c r="G27" s="3"/>
      <c r="H27" s="3"/>
      <c r="I27" s="3"/>
      <c r="J27" s="3"/>
      <c r="K27" s="3"/>
      <c r="L27" s="3"/>
      <c r="M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">
      <c r="A28" s="8">
        <v>1.6499999999999997</v>
      </c>
      <c r="B28" s="8"/>
      <c r="C28" s="8">
        <f t="shared" si="2"/>
        <v>5.9315419292942666</v>
      </c>
      <c r="D28" s="8"/>
      <c r="E28" s="3"/>
      <c r="F28" s="3"/>
      <c r="G28" s="3"/>
      <c r="H28" s="3"/>
      <c r="I28" s="3"/>
      <c r="J28" s="3"/>
      <c r="K28" s="3"/>
      <c r="L28" s="3"/>
      <c r="M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">
      <c r="A29" s="8">
        <v>1.7999999999999996</v>
      </c>
      <c r="B29" s="8"/>
      <c r="C29" s="8">
        <f t="shared" si="2"/>
        <v>5.9112608624065297</v>
      </c>
      <c r="D29" s="8"/>
      <c r="E29" s="3"/>
      <c r="F29" s="3"/>
      <c r="G29" s="3"/>
      <c r="H29" s="3"/>
      <c r="I29" s="3"/>
      <c r="J29" s="3"/>
      <c r="K29" s="3"/>
      <c r="L29" s="3"/>
      <c r="M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2">
      <c r="A30" s="8">
        <v>1.9499999999999995</v>
      </c>
      <c r="B30" s="8"/>
      <c r="C30" s="8">
        <f t="shared" si="2"/>
        <v>5.8894960355809207</v>
      </c>
      <c r="D30" s="8"/>
      <c r="E30" s="3"/>
      <c r="F30" s="3"/>
      <c r="G30" s="3"/>
      <c r="H30" s="3"/>
      <c r="I30" s="3"/>
      <c r="J30" s="3"/>
      <c r="K30" s="3"/>
      <c r="L30" s="3"/>
      <c r="M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x14ac:dyDescent="0.2">
      <c r="A31" s="8">
        <v>2.0999999999999996</v>
      </c>
      <c r="B31" s="8"/>
      <c r="C31" s="8">
        <f t="shared" si="2"/>
        <v>5.8662656004959484</v>
      </c>
      <c r="D31" s="8"/>
      <c r="E31" s="3"/>
      <c r="F31" s="3"/>
      <c r="G31" s="3"/>
      <c r="H31" s="3"/>
      <c r="I31" s="3"/>
      <c r="J31" s="3"/>
      <c r="K31" s="3"/>
      <c r="L31" s="3"/>
      <c r="M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2">
      <c r="A32" s="8">
        <v>2.2499999999999996</v>
      </c>
      <c r="B32" s="8"/>
      <c r="C32" s="8">
        <f t="shared" si="2"/>
        <v>5.8415861729656058</v>
      </c>
      <c r="D32" s="8"/>
      <c r="E32" s="3"/>
      <c r="F32" s="3"/>
      <c r="G32" s="3"/>
      <c r="H32" s="3"/>
      <c r="I32" s="3"/>
      <c r="J32" s="3"/>
      <c r="K32" s="3"/>
      <c r="L32" s="3"/>
      <c r="M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x14ac:dyDescent="0.2">
      <c r="A33" s="8">
        <v>2.3999999999999995</v>
      </c>
      <c r="B33" s="8"/>
      <c r="C33" s="8">
        <f t="shared" si="2"/>
        <v>5.8154730626448288</v>
      </c>
      <c r="D33" s="8"/>
      <c r="E33" s="3"/>
      <c r="F33" s="3"/>
      <c r="G33" s="3"/>
      <c r="H33" s="3"/>
      <c r="I33" s="3"/>
      <c r="J33" s="3"/>
      <c r="K33" s="3"/>
      <c r="L33" s="3"/>
      <c r="M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x14ac:dyDescent="0.2">
      <c r="A34" s="8">
        <v>2.5499999999999994</v>
      </c>
      <c r="B34" s="8"/>
      <c r="C34" s="8">
        <f t="shared" si="2"/>
        <v>5.7879404563983323</v>
      </c>
      <c r="D34" s="8"/>
      <c r="E34" s="3"/>
      <c r="F34" s="3"/>
      <c r="G34" s="3"/>
      <c r="H34" s="3"/>
      <c r="I34" s="3"/>
      <c r="J34" s="3"/>
      <c r="K34" s="3"/>
      <c r="L34" s="3"/>
      <c r="M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x14ac:dyDescent="0.2">
      <c r="A35" s="8">
        <v>2.6999999999999993</v>
      </c>
      <c r="B35" s="8"/>
      <c r="C35" s="8">
        <f t="shared" si="2"/>
        <v>5.7590015670777541</v>
      </c>
      <c r="D35" s="8"/>
      <c r="E35" s="3"/>
      <c r="F35" s="3"/>
      <c r="G35" s="3"/>
      <c r="H35" s="3"/>
      <c r="I35" s="3"/>
      <c r="J35" s="3"/>
      <c r="K35" s="3"/>
      <c r="L35" s="3"/>
      <c r="M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x14ac:dyDescent="0.2">
      <c r="A36" s="8">
        <v>2.8499999999999992</v>
      </c>
      <c r="B36" s="8"/>
      <c r="C36" s="8">
        <f t="shared" si="2"/>
        <v>5.7286687560046081</v>
      </c>
      <c r="D36" s="8"/>
      <c r="E36" s="3"/>
      <c r="F36" s="3"/>
      <c r="G36" s="3"/>
      <c r="H36" s="3"/>
      <c r="I36" s="3"/>
      <c r="J36" s="3"/>
      <c r="K36" s="3"/>
      <c r="L36" s="3"/>
      <c r="M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x14ac:dyDescent="0.2">
      <c r="A37" s="8">
        <v>2.9999999999999991</v>
      </c>
      <c r="B37" s="8"/>
      <c r="C37" s="8">
        <f t="shared" si="2"/>
        <v>5.6969536351613721</v>
      </c>
      <c r="D37" s="8"/>
      <c r="E37" s="3"/>
      <c r="F37" s="3"/>
      <c r="G37" s="3"/>
      <c r="H37" s="3"/>
      <c r="I37" s="3"/>
      <c r="J37" s="3"/>
      <c r="K37" s="3"/>
      <c r="L37" s="3"/>
      <c r="M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x14ac:dyDescent="0.2">
      <c r="A38" s="8">
        <v>3.149999999999999</v>
      </c>
      <c r="B38" s="8"/>
      <c r="C38" s="8">
        <f t="shared" si="2"/>
        <v>5.6638671535270753</v>
      </c>
      <c r="D38" s="8"/>
      <c r="E38" s="3"/>
      <c r="F38" s="3"/>
      <c r="G38" s="3"/>
      <c r="H38" s="3"/>
      <c r="I38" s="3"/>
      <c r="J38" s="3"/>
      <c r="K38" s="3"/>
      <c r="L38" s="3"/>
      <c r="M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x14ac:dyDescent="0.2">
      <c r="A39" s="8">
        <v>3.2999999999999989</v>
      </c>
      <c r="B39" s="8"/>
      <c r="C39" s="8">
        <f t="shared" si="2"/>
        <v>5.6294196709030357</v>
      </c>
      <c r="D39" s="8"/>
      <c r="E39" s="3"/>
      <c r="F39" s="3"/>
      <c r="G39" s="3"/>
      <c r="H39" s="3"/>
      <c r="I39" s="3"/>
      <c r="J39" s="3"/>
      <c r="K39" s="3"/>
      <c r="L39" s="3"/>
      <c r="M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x14ac:dyDescent="0.2">
      <c r="A40" s="8">
        <v>3.4499999999999988</v>
      </c>
      <c r="B40" s="8"/>
      <c r="C40" s="8">
        <f t="shared" si="2"/>
        <v>5.5936210218015656</v>
      </c>
      <c r="D40" s="8"/>
      <c r="E40" s="3"/>
      <c r="F40" s="3"/>
      <c r="G40" s="3"/>
      <c r="H40" s="3"/>
      <c r="I40" s="3"/>
      <c r="J40" s="3"/>
      <c r="K40" s="3"/>
      <c r="L40" s="3"/>
      <c r="M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x14ac:dyDescent="0.2">
      <c r="A41" s="8">
        <v>3.5999999999999988</v>
      </c>
      <c r="B41" s="8"/>
      <c r="C41" s="8">
        <f t="shared" si="2"/>
        <v>5.5564805714156789</v>
      </c>
      <c r="D41" s="8"/>
      <c r="E41" s="3"/>
      <c r="F41" s="3"/>
      <c r="G41" s="3"/>
      <c r="H41" s="3"/>
      <c r="I41" s="3"/>
      <c r="J41" s="3"/>
      <c r="K41" s="3"/>
      <c r="L41" s="3"/>
      <c r="M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x14ac:dyDescent="0.2">
      <c r="A42" s="8">
        <v>3.7499999999999987</v>
      </c>
      <c r="B42" s="8"/>
      <c r="C42" s="8">
        <f t="shared" si="2"/>
        <v>5.5180072652861707</v>
      </c>
      <c r="D42" s="8"/>
      <c r="E42" s="3"/>
      <c r="F42" s="3"/>
      <c r="G42" s="3"/>
      <c r="H42" s="3"/>
      <c r="I42" s="3"/>
      <c r="J42" s="3"/>
      <c r="K42" s="3"/>
      <c r="L42" s="3"/>
      <c r="M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x14ac:dyDescent="0.2">
      <c r="A43" s="8">
        <v>3.8999999999999986</v>
      </c>
      <c r="B43" s="8"/>
      <c r="C43" s="8">
        <f t="shared" si="2"/>
        <v>5.4782096739909765</v>
      </c>
      <c r="D43" s="8"/>
      <c r="E43" s="3"/>
      <c r="F43" s="3"/>
      <c r="G43" s="3"/>
      <c r="H43" s="3"/>
      <c r="I43" s="3"/>
      <c r="J43" s="3"/>
      <c r="K43" s="3"/>
      <c r="L43" s="3"/>
      <c r="M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x14ac:dyDescent="0.2">
      <c r="A44" s="8">
        <v>4.0499999999999989</v>
      </c>
      <c r="B44" s="8"/>
      <c r="C44" s="8">
        <f t="shared" si="2"/>
        <v>5.437096033971776</v>
      </c>
      <c r="D44" s="8"/>
      <c r="E44" s="3"/>
      <c r="F44" s="3"/>
      <c r="G44" s="3"/>
      <c r="H44" s="3"/>
      <c r="I44" s="3"/>
      <c r="J44" s="3"/>
      <c r="K44" s="3"/>
      <c r="L44" s="3"/>
      <c r="M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x14ac:dyDescent="0.2">
      <c r="A45" s="8">
        <v>4.1999999999999993</v>
      </c>
      <c r="B45" s="8"/>
      <c r="C45" s="8">
        <f t="shared" si="2"/>
        <v>5.3946742854650775</v>
      </c>
      <c r="D45" s="8"/>
      <c r="E45" s="3"/>
      <c r="F45" s="3"/>
      <c r="G45" s="3"/>
      <c r="H45" s="3"/>
      <c r="I45" s="3"/>
      <c r="J45" s="3"/>
      <c r="K45" s="3"/>
      <c r="L45" s="3"/>
      <c r="M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x14ac:dyDescent="0.2">
      <c r="A46" s="8">
        <v>4.3499999999999996</v>
      </c>
      <c r="B46" s="8"/>
      <c r="C46" s="8">
        <f t="shared" si="2"/>
        <v>5.3509521084064691</v>
      </c>
      <c r="D46" s="8"/>
      <c r="E46" s="3"/>
      <c r="F46" s="3"/>
      <c r="G46" s="3"/>
      <c r="H46" s="3"/>
      <c r="I46" s="3"/>
      <c r="J46" s="3"/>
      <c r="K46" s="3"/>
      <c r="L46" s="3"/>
      <c r="M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x14ac:dyDescent="0.2">
      <c r="A47" s="8">
        <v>4.5</v>
      </c>
      <c r="B47" s="8"/>
      <c r="C47" s="8">
        <f t="shared" si="2"/>
        <v>5.3059369571190587</v>
      </c>
      <c r="D47" s="8"/>
      <c r="E47" s="3"/>
      <c r="F47" s="3"/>
      <c r="G47" s="3"/>
      <c r="H47" s="3"/>
      <c r="I47" s="3"/>
      <c r="J47" s="3"/>
      <c r="K47" s="3"/>
      <c r="L47" s="3"/>
      <c r="M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x14ac:dyDescent="0.2">
      <c r="A48" s="8">
        <v>4.6500000000000004</v>
      </c>
      <c r="B48" s="8"/>
      <c r="C48" s="8">
        <f t="shared" si="2"/>
        <v>5.2596360945751597</v>
      </c>
      <c r="D48" s="8"/>
      <c r="E48" s="3"/>
      <c r="F48" s="3"/>
      <c r="G48" s="3"/>
      <c r="H48" s="3"/>
      <c r="I48" s="3"/>
      <c r="J48" s="3"/>
      <c r="K48" s="3"/>
      <c r="L48" s="3"/>
      <c r="M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x14ac:dyDescent="0.2">
      <c r="A49" s="8">
        <v>4.8000000000000007</v>
      </c>
      <c r="B49" s="8"/>
      <c r="C49" s="8">
        <f t="shared" si="2"/>
        <v>5.2120566270314814</v>
      </c>
      <c r="D49" s="8"/>
      <c r="E49" s="3"/>
      <c r="F49" s="3"/>
      <c r="G49" s="3"/>
      <c r="H49" s="3"/>
      <c r="I49" s="3"/>
      <c r="J49" s="3"/>
      <c r="K49" s="3"/>
      <c r="L49" s="3"/>
      <c r="M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x14ac:dyDescent="0.2">
      <c r="A50" s="8">
        <v>4.9500000000000011</v>
      </c>
      <c r="B50" s="8"/>
      <c r="C50" s="8">
        <f t="shared" si="2"/>
        <v>5.1632055398820818</v>
      </c>
      <c r="D50" s="8"/>
      <c r="E50" s="3"/>
      <c r="F50" s="3"/>
      <c r="G50" s="3"/>
      <c r="H50" s="3"/>
      <c r="I50" s="3"/>
      <c r="J50" s="3"/>
      <c r="K50" s="3"/>
      <c r="L50" s="3"/>
      <c r="M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x14ac:dyDescent="0.2">
      <c r="A51" s="8">
        <v>5.1000000000000014</v>
      </c>
      <c r="B51" s="8"/>
      <c r="C51" s="8">
        <f t="shared" si="2"/>
        <v>5.1130897356516334</v>
      </c>
      <c r="D51" s="8"/>
      <c r="E51" s="3"/>
      <c r="F51" s="3"/>
      <c r="G51" s="3"/>
      <c r="H51" s="3"/>
      <c r="I51" s="3"/>
      <c r="J51" s="3"/>
      <c r="K51" s="3"/>
      <c r="L51" s="3"/>
      <c r="M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x14ac:dyDescent="0.2">
      <c r="A52" s="8">
        <v>5.2500000000000018</v>
      </c>
      <c r="B52" s="8"/>
      <c r="C52" s="8">
        <f t="shared" si="2"/>
        <v>5.0617160751675048</v>
      </c>
      <c r="D52" s="8"/>
      <c r="E52" s="3"/>
      <c r="F52" s="3"/>
      <c r="G52" s="3"/>
      <c r="H52" s="3"/>
      <c r="I52" s="3"/>
      <c r="J52" s="3"/>
      <c r="K52" s="3"/>
      <c r="L52" s="3"/>
      <c r="M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x14ac:dyDescent="0.2">
      <c r="A53" s="8">
        <v>5.4000000000000021</v>
      </c>
      <c r="B53" s="8"/>
      <c r="C53" s="8">
        <f t="shared" si="2"/>
        <v>5.0090914231080443</v>
      </c>
      <c r="D53" s="8"/>
      <c r="E53" s="3"/>
      <c r="F53" s="3"/>
      <c r="G53" s="3"/>
      <c r="H53" s="3"/>
      <c r="I53" s="3"/>
      <c r="J53" s="3"/>
      <c r="K53" s="3"/>
      <c r="L53" s="3"/>
      <c r="M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x14ac:dyDescent="0.2">
      <c r="A54" s="8">
        <v>5.5500000000000025</v>
      </c>
      <c r="B54" s="8"/>
      <c r="C54" s="8">
        <f t="shared" si="2"/>
        <v>4.9552226993337642</v>
      </c>
      <c r="D54" s="8"/>
      <c r="E54" s="3"/>
      <c r="F54" s="3"/>
      <c r="G54" s="3"/>
      <c r="H54" s="3"/>
      <c r="I54" s="3"/>
      <c r="J54" s="3"/>
      <c r="K54" s="3"/>
      <c r="L54" s="3"/>
      <c r="M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x14ac:dyDescent="0.2">
      <c r="A55" s="8">
        <v>5.7000000000000028</v>
      </c>
      <c r="B55" s="8"/>
      <c r="C55" s="8">
        <f t="shared" si="2"/>
        <v>4.9001169376776295</v>
      </c>
      <c r="D55" s="8"/>
      <c r="E55" s="3"/>
      <c r="F55" s="3"/>
      <c r="G55" s="3"/>
      <c r="H55" s="3"/>
      <c r="I55" s="3"/>
      <c r="J55" s="3"/>
      <c r="K55" s="3"/>
      <c r="L55" s="3"/>
      <c r="M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x14ac:dyDescent="0.2">
      <c r="A56" s="8">
        <v>5.8500000000000032</v>
      </c>
      <c r="B56" s="8"/>
      <c r="C56" s="8">
        <f t="shared" si="2"/>
        <v>4.8437813542132302</v>
      </c>
      <c r="D56" s="8"/>
      <c r="E56" s="3"/>
      <c r="F56" s="3"/>
      <c r="G56" s="3"/>
      <c r="H56" s="3"/>
      <c r="I56" s="3"/>
      <c r="J56" s="3"/>
      <c r="K56" s="3"/>
      <c r="L56" s="3"/>
      <c r="M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x14ac:dyDescent="0.2">
      <c r="A57" s="8">
        <v>6.0000000000000036</v>
      </c>
      <c r="B57" s="8"/>
      <c r="C57" s="8">
        <f t="shared" si="2"/>
        <v>4.7862234274512572</v>
      </c>
      <c r="D57" s="8"/>
      <c r="E57" s="3"/>
      <c r="F57" s="3"/>
      <c r="G57" s="3"/>
      <c r="H57" s="3"/>
      <c r="I57" s="3"/>
      <c r="J57" s="3"/>
      <c r="K57" s="3"/>
      <c r="L57" s="3"/>
      <c r="M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x14ac:dyDescent="0.2">
      <c r="A58" s="8">
        <v>6.1500000000000039</v>
      </c>
      <c r="B58" s="8"/>
      <c r="C58" s="8">
        <f t="shared" si="2"/>
        <v>4.7274509934559319</v>
      </c>
      <c r="D58" s="8"/>
      <c r="E58" s="3"/>
      <c r="F58" s="3"/>
      <c r="G58" s="3"/>
      <c r="H58" s="3"/>
      <c r="I58" s="3"/>
      <c r="J58" s="3"/>
      <c r="K58" s="3"/>
      <c r="L58" s="3"/>
      <c r="M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x14ac:dyDescent="0.2">
      <c r="A59" s="8">
        <v>6.3000000000000043</v>
      </c>
      <c r="B59" s="8"/>
      <c r="C59" s="8">
        <f t="shared" si="2"/>
        <v>4.6674723595487686</v>
      </c>
      <c r="D59" s="8"/>
      <c r="E59" s="3"/>
      <c r="F59" s="3"/>
      <c r="G59" s="3"/>
      <c r="H59" s="3"/>
      <c r="I59" s="3"/>
      <c r="J59" s="3"/>
      <c r="K59" s="3"/>
      <c r="L59" s="3"/>
      <c r="M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x14ac:dyDescent="0.2">
      <c r="A60" s="8">
        <v>6.4500000000000046</v>
      </c>
      <c r="B60" s="8"/>
      <c r="C60" s="8">
        <f t="shared" si="2"/>
        <v>4.6062964411086824</v>
      </c>
      <c r="D60" s="8"/>
      <c r="E60" s="3"/>
      <c r="F60" s="3"/>
      <c r="G60" s="3"/>
      <c r="H60" s="3"/>
      <c r="I60" s="3"/>
      <c r="J60" s="3"/>
      <c r="K60" s="3"/>
      <c r="L60" s="3"/>
      <c r="M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x14ac:dyDescent="0.2">
      <c r="A61" s="8">
        <v>6.600000000000005</v>
      </c>
      <c r="B61" s="8"/>
      <c r="C61" s="8">
        <f t="shared" si="2"/>
        <v>4.543932927022639</v>
      </c>
      <c r="D61" s="8"/>
      <c r="E61" s="3"/>
      <c r="F61" s="3"/>
      <c r="G61" s="3"/>
      <c r="H61" s="3"/>
      <c r="I61" s="3"/>
      <c r="J61" s="3"/>
      <c r="K61" s="3"/>
      <c r="L61" s="3"/>
      <c r="M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x14ac:dyDescent="0.2">
      <c r="A62" s="8">
        <v>6.7500000000000053</v>
      </c>
      <c r="B62" s="8"/>
      <c r="C62" s="8">
        <f t="shared" si="2"/>
        <v>4.4803924806358104</v>
      </c>
      <c r="D62" s="8"/>
      <c r="E62" s="3"/>
      <c r="F62" s="3"/>
      <c r="G62" s="3"/>
      <c r="H62" s="3"/>
      <c r="I62" s="3"/>
      <c r="J62" s="3"/>
      <c r="K62" s="3"/>
      <c r="L62" s="3"/>
      <c r="M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x14ac:dyDescent="0.2">
      <c r="A63" s="8">
        <v>6.9000000000000057</v>
      </c>
      <c r="B63" s="8"/>
      <c r="C63" s="8">
        <f t="shared" si="2"/>
        <v>4.4156869846490974</v>
      </c>
      <c r="D63" s="8"/>
      <c r="E63" s="3"/>
      <c r="F63" s="3"/>
      <c r="G63" s="3"/>
      <c r="H63" s="3"/>
      <c r="I63" s="3"/>
      <c r="J63" s="3"/>
      <c r="K63" s="3"/>
      <c r="L63" s="3"/>
      <c r="M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x14ac:dyDescent="0.2">
      <c r="A64" s="8">
        <v>7.050000000000006</v>
      </c>
      <c r="B64" s="8"/>
      <c r="C64" s="8">
        <f t="shared" si="2"/>
        <v>4.3498298403786162</v>
      </c>
      <c r="D64" s="8"/>
      <c r="E64" s="3"/>
      <c r="F64" s="3"/>
      <c r="G64" s="3"/>
      <c r="H64" s="3"/>
      <c r="I64" s="3"/>
      <c r="J64" s="3"/>
      <c r="K64" s="3"/>
      <c r="L64" s="3"/>
      <c r="M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x14ac:dyDescent="0.2">
      <c r="A65" s="8">
        <v>7.2000000000000064</v>
      </c>
      <c r="B65" s="8"/>
      <c r="C65" s="8">
        <f t="shared" si="2"/>
        <v>4.2828363341990334</v>
      </c>
      <c r="D65" s="8"/>
      <c r="E65" s="3"/>
      <c r="F65" s="3"/>
      <c r="G65" s="3"/>
      <c r="H65" s="3"/>
      <c r="I65" s="3"/>
      <c r="J65" s="3"/>
      <c r="K65" s="3"/>
      <c r="L65" s="3"/>
      <c r="M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x14ac:dyDescent="0.2">
      <c r="A66" s="8">
        <v>7.3500000000000068</v>
      </c>
      <c r="B66" s="8"/>
      <c r="C66" s="8">
        <f t="shared" si="2"/>
        <v>4.2147240869192908</v>
      </c>
      <c r="D66" s="8"/>
      <c r="E66" s="3"/>
      <c r="F66" s="3"/>
      <c r="G66" s="3"/>
      <c r="H66" s="3"/>
      <c r="I66" s="3"/>
      <c r="J66" s="3"/>
      <c r="K66" s="3"/>
      <c r="L66" s="3"/>
      <c r="M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x14ac:dyDescent="0.2">
      <c r="A67" s="8">
        <v>7.5000000000000071</v>
      </c>
      <c r="B67" s="8"/>
      <c r="C67" s="8">
        <f t="shared" si="2"/>
        <v>4.1455136053659878</v>
      </c>
      <c r="D67" s="8"/>
      <c r="E67" s="3"/>
      <c r="F67" s="3"/>
      <c r="G67" s="3"/>
      <c r="H67" s="3"/>
      <c r="I67" s="3"/>
      <c r="J67" s="3"/>
      <c r="K67" s="3"/>
      <c r="L67" s="3"/>
      <c r="M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x14ac:dyDescent="0.2">
      <c r="A68" s="8">
        <v>7.6500000000000075</v>
      </c>
      <c r="B68" s="8"/>
      <c r="C68" s="8">
        <f t="shared" si="2"/>
        <v>4.0752289596480189</v>
      </c>
      <c r="D68" s="8"/>
      <c r="E68" s="3"/>
      <c r="F68" s="3"/>
      <c r="G68" s="3"/>
      <c r="H68" s="3"/>
      <c r="I68" s="3"/>
      <c r="J68" s="3"/>
      <c r="K68" s="3"/>
      <c r="L68" s="3"/>
      <c r="M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x14ac:dyDescent="0.2">
      <c r="A69" s="8">
        <v>7.8000000000000078</v>
      </c>
      <c r="B69" s="8"/>
      <c r="C69" s="8">
        <f t="shared" si="2"/>
        <v>4.0038986144904767</v>
      </c>
      <c r="D69" s="8"/>
      <c r="E69" s="3"/>
      <c r="F69" s="3"/>
      <c r="G69" s="3"/>
      <c r="H69" s="3"/>
      <c r="I69" s="3"/>
      <c r="J69" s="3"/>
      <c r="K69" s="3"/>
      <c r="L69" s="3"/>
      <c r="M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x14ac:dyDescent="0.2">
      <c r="A70" s="8">
        <v>7.9500000000000082</v>
      </c>
      <c r="B70" s="8"/>
      <c r="C70" s="8">
        <f t="shared" si="2"/>
        <v>3.9315564486427048</v>
      </c>
      <c r="D70" s="8"/>
      <c r="E70" s="3"/>
      <c r="F70" s="3"/>
      <c r="G70" s="3"/>
      <c r="H70" s="3"/>
      <c r="I70" s="3"/>
      <c r="J70" s="3"/>
      <c r="K70" s="3"/>
      <c r="L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x14ac:dyDescent="0.2">
      <c r="A71" s="8">
        <v>8.1000000000000085</v>
      </c>
      <c r="B71" s="8"/>
      <c r="C71" s="8">
        <f t="shared" si="2"/>
        <v>3.8582430025612862</v>
      </c>
      <c r="D71" s="8"/>
      <c r="E71" s="3"/>
      <c r="F71" s="3"/>
      <c r="G71" s="3"/>
      <c r="H71" s="3"/>
      <c r="I71" s="3"/>
      <c r="J71" s="3"/>
      <c r="K71" s="3"/>
      <c r="L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x14ac:dyDescent="0.2">
      <c r="A72" s="8">
        <v>8.2500000000000089</v>
      </c>
      <c r="B72" s="8"/>
      <c r="C72" s="8">
        <f t="shared" si="2"/>
        <v>3.784007001030639</v>
      </c>
      <c r="D72" s="8"/>
      <c r="E72" s="3"/>
      <c r="F72" s="3"/>
      <c r="G72" s="3"/>
      <c r="H72" s="3"/>
      <c r="I72" s="3"/>
      <c r="J72" s="3"/>
      <c r="K72" s="3"/>
      <c r="L72" s="3"/>
      <c r="M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x14ac:dyDescent="0.2">
      <c r="A73" s="8">
        <v>8.4000000000000092</v>
      </c>
      <c r="B73" s="8"/>
      <c r="C73" s="8">
        <f t="shared" si="2"/>
        <v>3.7089072034857584</v>
      </c>
      <c r="D73" s="8"/>
      <c r="E73" s="3"/>
      <c r="F73" s="3"/>
      <c r="G73" s="3"/>
      <c r="H73" s="3"/>
      <c r="I73" s="3"/>
      <c r="J73" s="3"/>
      <c r="K73" s="3"/>
      <c r="L73" s="3"/>
      <c r="M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x14ac:dyDescent="0.2">
      <c r="A74" s="8">
        <v>8.5500000000000096</v>
      </c>
      <c r="B74" s="8"/>
      <c r="C74" s="8">
        <f t="shared" si="2"/>
        <v>3.6330146394228868</v>
      </c>
      <c r="D74" s="8"/>
      <c r="E74" s="3"/>
      <c r="F74" s="3"/>
      <c r="G74" s="3"/>
      <c r="H74" s="3"/>
      <c r="I74" s="3"/>
      <c r="J74" s="3"/>
      <c r="K74" s="3"/>
      <c r="L74" s="3"/>
      <c r="M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x14ac:dyDescent="0.2">
      <c r="A75" s="8">
        <v>8.7000000000000099</v>
      </c>
      <c r="B75" s="8"/>
      <c r="C75" s="8">
        <f t="shared" si="2"/>
        <v>3.5564152875541515</v>
      </c>
      <c r="D75" s="8"/>
      <c r="E75" s="3"/>
      <c r="F75" s="3"/>
      <c r="G75" s="3"/>
      <c r="H75" s="3"/>
      <c r="I75" s="3"/>
      <c r="J75" s="3"/>
      <c r="K75" s="3"/>
      <c r="L75" s="3"/>
      <c r="M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x14ac:dyDescent="0.2">
      <c r="A76" s="8">
        <v>8.8500000000000103</v>
      </c>
      <c r="B76" s="8"/>
      <c r="C76" s="8">
        <f t="shared" si="2"/>
        <v>3.4792132523200459</v>
      </c>
      <c r="D76" s="8"/>
      <c r="E76" s="3"/>
      <c r="F76" s="3"/>
      <c r="G76" s="3"/>
      <c r="H76" s="3"/>
      <c r="I76" s="3"/>
      <c r="J76" s="3"/>
      <c r="K76" s="3"/>
      <c r="L76" s="3"/>
      <c r="M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x14ac:dyDescent="0.2">
      <c r="A77" s="8">
        <v>9.0000000000000107</v>
      </c>
      <c r="B77" s="8"/>
      <c r="C77" s="8">
        <f t="shared" si="2"/>
        <v>3.4015344755532735</v>
      </c>
      <c r="D77" s="8"/>
      <c r="E77" s="3"/>
      <c r="F77" s="3"/>
      <c r="G77" s="3"/>
      <c r="H77" s="3"/>
      <c r="I77" s="3"/>
      <c r="J77" s="3"/>
      <c r="K77" s="3"/>
      <c r="L77" s="3"/>
      <c r="M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x14ac:dyDescent="0.2">
      <c r="A78" s="8">
        <v>9.150000000000011</v>
      </c>
      <c r="B78" s="8"/>
      <c r="C78" s="8">
        <f t="shared" si="2"/>
        <v>3.3235309880928088</v>
      </c>
      <c r="D78" s="8"/>
      <c r="E78" s="3"/>
      <c r="F78" s="3"/>
      <c r="G78" s="3"/>
      <c r="H78" s="3"/>
      <c r="I78" s="3"/>
      <c r="J78" s="3"/>
      <c r="K78" s="3"/>
      <c r="L78" s="3"/>
      <c r="M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x14ac:dyDescent="0.2">
      <c r="A79" s="8">
        <v>9.3000000000000114</v>
      </c>
      <c r="B79" s="8"/>
      <c r="C79" s="8">
        <f t="shared" si="2"/>
        <v>3.2453856473765641</v>
      </c>
      <c r="D79" s="8"/>
      <c r="E79" s="3"/>
      <c r="F79" s="3"/>
      <c r="G79" s="3"/>
      <c r="H79" s="3"/>
      <c r="I79" s="3"/>
      <c r="J79" s="3"/>
      <c r="K79" s="3"/>
      <c r="L79" s="3"/>
      <c r="M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x14ac:dyDescent="0.2">
      <c r="A80" s="8">
        <v>9.4500000000000117</v>
      </c>
      <c r="B80" s="8"/>
      <c r="C80" s="8">
        <f t="shared" si="2"/>
        <v>3.1673172119033679</v>
      </c>
      <c r="D80" s="8"/>
      <c r="E80" s="3"/>
      <c r="F80" s="3"/>
      <c r="G80" s="3"/>
      <c r="H80" s="3"/>
      <c r="I80" s="3"/>
      <c r="J80" s="3"/>
      <c r="K80" s="3"/>
      <c r="L80" s="3"/>
      <c r="M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x14ac:dyDescent="0.2">
      <c r="A81" s="8">
        <v>9.6000000000000121</v>
      </c>
      <c r="B81" s="8"/>
      <c r="C81" s="8">
        <f t="shared" si="2"/>
        <v>3.0895854606839066</v>
      </c>
      <c r="D81" s="8"/>
      <c r="E81" s="3"/>
      <c r="F81" s="3"/>
      <c r="G81" s="3"/>
      <c r="H81" s="3"/>
      <c r="I81" s="3"/>
      <c r="J81" s="3"/>
      <c r="K81" s="3"/>
      <c r="L81" s="3"/>
      <c r="M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x14ac:dyDescent="0.2">
      <c r="A82" s="8">
        <v>9.7500000000000124</v>
      </c>
      <c r="B82" s="8"/>
      <c r="C82" s="8">
        <f t="shared" ref="C82:C116" si="3">LOG((10^$G$5-10^$G$2)*10^(-1*((A82/$G$3)^$G$4))+10^$G$2)</f>
        <v>3.012495866806395</v>
      </c>
      <c r="D82" s="8"/>
      <c r="E82" s="3"/>
      <c r="F82" s="3"/>
      <c r="G82" s="3"/>
      <c r="H82" s="3"/>
      <c r="I82" s="3"/>
      <c r="J82" s="3"/>
      <c r="K82" s="3"/>
      <c r="L82" s="3"/>
      <c r="M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x14ac:dyDescent="0.2">
      <c r="A83" s="8">
        <v>9.9000000000000128</v>
      </c>
      <c r="B83" s="8"/>
      <c r="C83" s="8">
        <f t="shared" si="3"/>
        <v>2.9364030796570306</v>
      </c>
      <c r="D83" s="8"/>
      <c r="E83" s="3"/>
      <c r="F83" s="3"/>
      <c r="G83" s="3"/>
      <c r="H83" s="3"/>
      <c r="I83" s="3"/>
      <c r="J83" s="3"/>
      <c r="K83" s="3"/>
      <c r="L83" s="3"/>
      <c r="M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x14ac:dyDescent="0.2">
      <c r="A84" s="8">
        <v>10.050000000000013</v>
      </c>
      <c r="B84" s="8"/>
      <c r="C84" s="8">
        <f t="shared" si="3"/>
        <v>2.8617121805949233</v>
      </c>
      <c r="D84" s="8"/>
      <c r="E84" s="3"/>
      <c r="F84" s="3"/>
      <c r="G84" s="3"/>
      <c r="H84" s="3"/>
      <c r="I84" s="3"/>
      <c r="J84" s="3"/>
      <c r="K84" s="3"/>
      <c r="L84" s="3"/>
      <c r="M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x14ac:dyDescent="0.2">
      <c r="A85" s="8">
        <v>10.200000000000014</v>
      </c>
      <c r="B85" s="8"/>
      <c r="C85" s="8">
        <f t="shared" si="3"/>
        <v>2.7888764061120566</v>
      </c>
      <c r="D85" s="8"/>
      <c r="E85" s="3"/>
      <c r="F85" s="3"/>
      <c r="G85" s="3"/>
      <c r="H85" s="3"/>
      <c r="I85" s="3"/>
      <c r="J85" s="3"/>
      <c r="K85" s="3"/>
      <c r="L85" s="3"/>
      <c r="M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x14ac:dyDescent="0.2">
      <c r="A86" s="8">
        <v>10.350000000000014</v>
      </c>
      <c r="B86" s="8"/>
      <c r="C86" s="8">
        <f t="shared" si="3"/>
        <v>2.7183898811587337</v>
      </c>
      <c r="D86" s="8"/>
      <c r="E86" s="3"/>
      <c r="F86" s="3"/>
      <c r="G86" s="3"/>
      <c r="H86" s="3"/>
      <c r="I86" s="3"/>
      <c r="J86" s="3"/>
      <c r="K86" s="3"/>
      <c r="L86" s="3"/>
      <c r="M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x14ac:dyDescent="0.2">
      <c r="A87" s="8">
        <v>10.500000000000014</v>
      </c>
      <c r="B87" s="8"/>
      <c r="C87" s="8">
        <f t="shared" si="3"/>
        <v>2.650774020802257</v>
      </c>
      <c r="D87" s="8"/>
      <c r="E87" s="3"/>
      <c r="F87" s="3"/>
      <c r="G87" s="3"/>
      <c r="H87" s="3"/>
      <c r="I87" s="3"/>
      <c r="J87" s="3"/>
      <c r="K87" s="3"/>
      <c r="L87" s="3"/>
      <c r="M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x14ac:dyDescent="0.2">
      <c r="A88" s="8">
        <v>10.650000000000015</v>
      </c>
      <c r="B88" s="8"/>
      <c r="C88" s="8">
        <f t="shared" si="3"/>
        <v>2.5865568069937792</v>
      </c>
      <c r="D88" s="8"/>
      <c r="E88" s="3"/>
      <c r="F88" s="3"/>
      <c r="G88" s="3"/>
      <c r="H88" s="3"/>
      <c r="I88" s="3"/>
      <c r="J88" s="3"/>
      <c r="K88" s="3"/>
      <c r="L88" s="3"/>
      <c r="M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x14ac:dyDescent="0.2">
      <c r="A89" s="8">
        <v>10.800000000000015</v>
      </c>
      <c r="B89" s="8"/>
      <c r="C89" s="8">
        <f t="shared" si="3"/>
        <v>2.5262452420143053</v>
      </c>
      <c r="D89" s="8"/>
      <c r="E89" s="3"/>
      <c r="F89" s="3"/>
      <c r="G89" s="3"/>
      <c r="H89" s="3"/>
      <c r="I89" s="3"/>
      <c r="J89" s="3"/>
      <c r="K89" s="3"/>
      <c r="L89" s="3"/>
      <c r="M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x14ac:dyDescent="0.2">
      <c r="A90" s="8">
        <v>10.950000000000015</v>
      </c>
      <c r="B90" s="8"/>
      <c r="C90" s="8">
        <f t="shared" si="3"/>
        <v>2.4702928699393896</v>
      </c>
      <c r="D90" s="8"/>
      <c r="E90" s="3"/>
      <c r="F90" s="3"/>
      <c r="G90" s="3"/>
      <c r="H90" s="3"/>
      <c r="I90" s="3"/>
      <c r="J90" s="3"/>
      <c r="K90" s="3"/>
      <c r="L90" s="3"/>
      <c r="M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x14ac:dyDescent="0.2">
      <c r="A91" s="8">
        <v>11.100000000000016</v>
      </c>
      <c r="B91" s="8"/>
      <c r="C91" s="8">
        <f t="shared" si="3"/>
        <v>2.4190660246230489</v>
      </c>
      <c r="D91" s="8"/>
      <c r="E91" s="3"/>
      <c r="F91" s="3"/>
      <c r="G91" s="3"/>
      <c r="H91" s="3"/>
      <c r="I91" s="3"/>
      <c r="J91" s="3"/>
      <c r="K91" s="3"/>
      <c r="L91" s="3"/>
      <c r="M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x14ac:dyDescent="0.2">
      <c r="A92" s="8">
        <v>11.250000000000016</v>
      </c>
      <c r="B92" s="8"/>
      <c r="C92" s="8">
        <f t="shared" si="3"/>
        <v>2.3728138223597766</v>
      </c>
      <c r="D92" s="8"/>
      <c r="E92" s="3"/>
      <c r="F92" s="3"/>
      <c r="G92" s="3"/>
      <c r="H92" s="3"/>
      <c r="I92" s="3"/>
      <c r="J92" s="3"/>
      <c r="K92" s="3"/>
      <c r="L92" s="3"/>
      <c r="M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x14ac:dyDescent="0.2">
      <c r="A93" s="8">
        <v>11.400000000000016</v>
      </c>
      <c r="B93" s="8"/>
      <c r="C93" s="8">
        <f t="shared" si="3"/>
        <v>2.3316472008730145</v>
      </c>
      <c r="D93" s="8"/>
      <c r="E93" s="3"/>
      <c r="F93" s="3"/>
      <c r="G93" s="3"/>
      <c r="H93" s="3"/>
      <c r="I93" s="3"/>
      <c r="J93" s="3"/>
      <c r="K93" s="3"/>
      <c r="L93" s="3"/>
      <c r="M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x14ac:dyDescent="0.2">
      <c r="A94" s="8">
        <v>11.550000000000017</v>
      </c>
      <c r="B94" s="8"/>
      <c r="C94" s="8">
        <f t="shared" si="3"/>
        <v>2.2955311048944362</v>
      </c>
      <c r="D94" s="8"/>
      <c r="E94" s="3"/>
      <c r="F94" s="3"/>
      <c r="G94" s="3"/>
      <c r="H94" s="3"/>
      <c r="I94" s="3"/>
      <c r="J94" s="3"/>
      <c r="K94" s="3"/>
      <c r="L94" s="3"/>
      <c r="M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x14ac:dyDescent="0.2">
      <c r="A95" s="8">
        <v>11.700000000000017</v>
      </c>
      <c r="B95" s="8"/>
      <c r="C95" s="8">
        <f t="shared" si="3"/>
        <v>2.2642913996566674</v>
      </c>
      <c r="D95" s="8"/>
      <c r="E95" s="3"/>
      <c r="F95" s="3"/>
      <c r="G95" s="3"/>
      <c r="H95" s="3"/>
      <c r="I95" s="3"/>
      <c r="J95" s="3"/>
      <c r="K95" s="3"/>
      <c r="L95" s="3"/>
      <c r="M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x14ac:dyDescent="0.2">
      <c r="A96" s="8">
        <v>11.850000000000017</v>
      </c>
      <c r="B96" s="8"/>
      <c r="C96" s="8">
        <f t="shared" si="3"/>
        <v>2.2376350351390464</v>
      </c>
      <c r="D96" s="8"/>
      <c r="E96" s="3"/>
      <c r="F96" s="3"/>
      <c r="G96" s="3"/>
      <c r="H96" s="3"/>
      <c r="I96" s="3"/>
      <c r="J96" s="3"/>
      <c r="K96" s="3"/>
      <c r="L96" s="3"/>
      <c r="M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x14ac:dyDescent="0.2">
      <c r="A97" s="8">
        <v>12.000000000000018</v>
      </c>
      <c r="B97" s="8"/>
      <c r="C97" s="8">
        <f t="shared" si="3"/>
        <v>2.2151794326479401</v>
      </c>
      <c r="D97" s="8"/>
      <c r="E97" s="3"/>
      <c r="F97" s="3"/>
      <c r="G97" s="3"/>
      <c r="H97" s="3"/>
      <c r="I97" s="3"/>
      <c r="J97" s="3"/>
      <c r="K97" s="3"/>
      <c r="L97" s="3"/>
      <c r="M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x14ac:dyDescent="0.2">
      <c r="A98" s="8">
        <v>12.150000000000018</v>
      </c>
      <c r="B98" s="8"/>
      <c r="C98" s="8">
        <f t="shared" si="3"/>
        <v>2.1964858149722182</v>
      </c>
      <c r="D98" s="8"/>
      <c r="E98" s="3"/>
      <c r="F98" s="3"/>
      <c r="G98" s="3"/>
      <c r="H98" s="3"/>
      <c r="I98" s="3"/>
      <c r="J98" s="3"/>
      <c r="K98" s="3"/>
      <c r="L98" s="3"/>
      <c r="M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x14ac:dyDescent="0.2">
      <c r="A99" s="8">
        <v>12.300000000000018</v>
      </c>
      <c r="B99" s="8"/>
      <c r="C99" s="8">
        <f t="shared" si="3"/>
        <v>2.181091440316473</v>
      </c>
      <c r="D99" s="8"/>
      <c r="E99" s="3"/>
      <c r="F99" s="3"/>
      <c r="G99" s="3"/>
      <c r="H99" s="3"/>
      <c r="I99" s="3"/>
      <c r="J99" s="3"/>
      <c r="K99" s="3"/>
      <c r="L99" s="3"/>
      <c r="M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x14ac:dyDescent="0.2">
      <c r="A100" s="8">
        <v>12.450000000000019</v>
      </c>
      <c r="B100" s="8"/>
      <c r="C100" s="8">
        <f t="shared" si="3"/>
        <v>2.1685370342227923</v>
      </c>
      <c r="D100" s="8"/>
      <c r="E100" s="3"/>
      <c r="F100" s="3"/>
      <c r="G100" s="3"/>
      <c r="H100" s="3"/>
      <c r="I100" s="3"/>
      <c r="J100" s="3"/>
      <c r="K100" s="3"/>
      <c r="L100" s="3"/>
      <c r="M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x14ac:dyDescent="0.2">
      <c r="A101" s="8">
        <v>12.600000000000019</v>
      </c>
      <c r="B101" s="8"/>
      <c r="C101" s="8">
        <f t="shared" si="3"/>
        <v>2.1583874766261535</v>
      </c>
      <c r="D101" s="8"/>
      <c r="E101" s="3"/>
      <c r="F101" s="3"/>
      <c r="G101" s="3"/>
      <c r="H101" s="3"/>
      <c r="I101" s="3"/>
      <c r="J101" s="3"/>
      <c r="K101" s="3"/>
      <c r="L101" s="3"/>
      <c r="M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x14ac:dyDescent="0.2">
      <c r="A102" s="8">
        <v>12.75000000000002</v>
      </c>
      <c r="B102" s="8"/>
      <c r="C102" s="8">
        <f t="shared" si="3"/>
        <v>2.1502454016216634</v>
      </c>
      <c r="D102" s="8"/>
      <c r="E102" s="3"/>
      <c r="F102" s="3"/>
      <c r="G102" s="3"/>
      <c r="H102" s="3"/>
      <c r="I102" s="3"/>
      <c r="J102" s="3"/>
      <c r="K102" s="3"/>
      <c r="L102" s="3"/>
      <c r="M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x14ac:dyDescent="0.2">
      <c r="A103" s="8">
        <v>12.90000000000002</v>
      </c>
      <c r="B103" s="8"/>
      <c r="C103" s="8">
        <f t="shared" si="3"/>
        <v>2.1437584785955623</v>
      </c>
      <c r="D103" s="8"/>
      <c r="E103" s="3"/>
      <c r="F103" s="3"/>
      <c r="G103" s="3"/>
      <c r="H103" s="3"/>
      <c r="I103" s="3"/>
      <c r="J103" s="3"/>
      <c r="K103" s="3"/>
      <c r="L103" s="3"/>
      <c r="M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x14ac:dyDescent="0.2">
      <c r="A104" s="8">
        <v>13.05000000000002</v>
      </c>
      <c r="B104" s="8"/>
      <c r="C104" s="8">
        <f t="shared" si="3"/>
        <v>2.1386217067429776</v>
      </c>
      <c r="D104" s="8"/>
      <c r="E104" s="3"/>
      <c r="F104" s="3"/>
      <c r="G104" s="3"/>
      <c r="H104" s="3"/>
      <c r="I104" s="3"/>
      <c r="J104" s="3"/>
      <c r="K104" s="3"/>
      <c r="L104" s="3"/>
      <c r="M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x14ac:dyDescent="0.2">
      <c r="A105" s="8">
        <v>13.200000000000021</v>
      </c>
      <c r="B105" s="8"/>
      <c r="C105" s="8">
        <f t="shared" si="3"/>
        <v>2.134576180397969</v>
      </c>
      <c r="D105" s="8"/>
      <c r="E105" s="3"/>
      <c r="F105" s="3"/>
      <c r="G105" s="3"/>
      <c r="H105" s="3"/>
      <c r="I105" s="3"/>
      <c r="J105" s="3"/>
      <c r="K105" s="3"/>
      <c r="L105" s="3"/>
      <c r="M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x14ac:dyDescent="0.2">
      <c r="A106" s="8">
        <v>13.350000000000021</v>
      </c>
      <c r="B106" s="8"/>
      <c r="C106" s="8">
        <f t="shared" si="3"/>
        <v>2.1314056360422393</v>
      </c>
      <c r="D106" s="8"/>
      <c r="E106" s="3"/>
      <c r="F106" s="3"/>
      <c r="G106" s="3"/>
      <c r="H106" s="3"/>
      <c r="I106" s="3"/>
      <c r="J106" s="3"/>
      <c r="K106" s="3"/>
      <c r="L106" s="3"/>
      <c r="M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x14ac:dyDescent="0.2">
      <c r="A107" s="8">
        <v>13.500000000000021</v>
      </c>
      <c r="B107" s="8"/>
      <c r="C107" s="8">
        <f t="shared" si="3"/>
        <v>2.1289318220392213</v>
      </c>
      <c r="D107" s="8"/>
      <c r="E107" s="3"/>
      <c r="F107" s="3"/>
      <c r="G107" s="3"/>
      <c r="H107" s="3"/>
      <c r="I107" s="3"/>
      <c r="J107" s="3"/>
      <c r="K107" s="3"/>
      <c r="L107" s="3"/>
      <c r="M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x14ac:dyDescent="0.2">
      <c r="A108" s="8">
        <v>13.650000000000022</v>
      </c>
      <c r="B108" s="8"/>
      <c r="C108" s="8">
        <f t="shared" si="3"/>
        <v>2.1270094411311287</v>
      </c>
      <c r="D108" s="8"/>
      <c r="E108" s="3"/>
      <c r="F108" s="3"/>
      <c r="G108" s="3"/>
      <c r="H108" s="3"/>
      <c r="I108" s="3"/>
      <c r="J108" s="3"/>
      <c r="K108" s="3"/>
      <c r="L108" s="3"/>
      <c r="M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x14ac:dyDescent="0.2">
      <c r="A109" s="8">
        <v>13.800000000000022</v>
      </c>
      <c r="B109" s="8"/>
      <c r="C109" s="8">
        <f t="shared" si="3"/>
        <v>2.125521158989697</v>
      </c>
      <c r="D109" s="8"/>
      <c r="E109" s="3"/>
      <c r="F109" s="3"/>
      <c r="G109" s="3"/>
      <c r="H109" s="3"/>
      <c r="I109" s="3"/>
      <c r="J109" s="3"/>
      <c r="K109" s="3"/>
      <c r="L109" s="3"/>
      <c r="M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x14ac:dyDescent="0.2">
      <c r="A110" s="8">
        <v>13.950000000000022</v>
      </c>
      <c r="B110" s="8"/>
      <c r="C110" s="8">
        <f t="shared" si="3"/>
        <v>2.1243729709138068</v>
      </c>
      <c r="D110" s="8"/>
      <c r="E110" s="3"/>
      <c r="F110" s="3"/>
      <c r="G110" s="3"/>
      <c r="H110" s="3"/>
      <c r="I110" s="3"/>
      <c r="J110" s="3"/>
      <c r="K110" s="3"/>
      <c r="L110" s="3"/>
      <c r="M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x14ac:dyDescent="0.2">
      <c r="A111" s="8">
        <v>14.100000000000023</v>
      </c>
      <c r="B111" s="8"/>
      <c r="C111" s="8">
        <f t="shared" si="3"/>
        <v>2.1234900741833855</v>
      </c>
      <c r="D111" s="8"/>
      <c r="E111" s="3"/>
      <c r="F111" s="3"/>
      <c r="G111" s="3"/>
      <c r="H111" s="3"/>
      <c r="I111" s="3"/>
      <c r="J111" s="3"/>
      <c r="K111" s="3"/>
      <c r="L111" s="3"/>
      <c r="M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x14ac:dyDescent="0.2">
      <c r="A112" s="8">
        <v>14.250000000000023</v>
      </c>
      <c r="B112" s="8"/>
      <c r="C112" s="8">
        <f t="shared" si="3"/>
        <v>2.1228132971692135</v>
      </c>
      <c r="D112" s="8"/>
      <c r="E112" s="3"/>
      <c r="F112" s="3"/>
      <c r="G112" s="3"/>
      <c r="H112" s="3"/>
      <c r="I112" s="3"/>
      <c r="J112" s="3"/>
      <c r="K112" s="3"/>
      <c r="L112" s="3"/>
      <c r="M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x14ac:dyDescent="0.2">
      <c r="A113" s="8">
        <v>14.400000000000023</v>
      </c>
      <c r="B113" s="8"/>
      <c r="C113" s="8">
        <f t="shared" si="3"/>
        <v>2.1222960767855112</v>
      </c>
      <c r="D113" s="8"/>
      <c r="E113" s="3"/>
      <c r="F113" s="3"/>
      <c r="G113" s="3"/>
      <c r="H113" s="3"/>
      <c r="I113" s="3"/>
      <c r="J113" s="3"/>
      <c r="K113" s="3"/>
      <c r="L113" s="3"/>
      <c r="M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x14ac:dyDescent="0.2">
      <c r="A114" s="8">
        <v>14.550000000000024</v>
      </c>
      <c r="B114" s="8"/>
      <c r="C114" s="8">
        <f t="shared" si="3"/>
        <v>2.1219019425802657</v>
      </c>
      <c r="D114" s="8"/>
      <c r="E114" s="3"/>
      <c r="F114" s="3"/>
      <c r="G114" s="3"/>
      <c r="H114" s="3"/>
      <c r="I114" s="3"/>
      <c r="J114" s="3"/>
      <c r="K114" s="3"/>
      <c r="L114" s="3"/>
      <c r="M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x14ac:dyDescent="0.2">
      <c r="A115" s="8">
        <v>14.700000000000024</v>
      </c>
      <c r="B115" s="8"/>
      <c r="C115" s="8">
        <f t="shared" si="3"/>
        <v>2.1216024499785968</v>
      </c>
      <c r="D115" s="8"/>
      <c r="E115" s="3"/>
      <c r="F115" s="3"/>
      <c r="G115" s="3"/>
      <c r="H115" s="3"/>
      <c r="I115" s="3"/>
      <c r="J115" s="3"/>
      <c r="K115" s="3"/>
      <c r="L115" s="3"/>
      <c r="M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x14ac:dyDescent="0.2">
      <c r="A116" s="8">
        <v>14.850000000000025</v>
      </c>
      <c r="B116" s="8"/>
      <c r="C116" s="8">
        <f t="shared" si="3"/>
        <v>2.1213755004280532</v>
      </c>
      <c r="D116" s="8"/>
      <c r="E116" s="3"/>
      <c r="F116" s="3"/>
      <c r="G116" s="3"/>
      <c r="H116" s="3"/>
      <c r="I116" s="3"/>
      <c r="J116" s="3"/>
      <c r="K116" s="3"/>
      <c r="L116" s="3"/>
      <c r="M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</sheetData>
  <mergeCells count="1">
    <mergeCell ref="F12:L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8"/>
  <sheetViews>
    <sheetView zoomScale="80" zoomScaleNormal="80" workbookViewId="0"/>
  </sheetViews>
  <sheetFormatPr defaultRowHeight="12.75" x14ac:dyDescent="0.2"/>
  <cols>
    <col min="1" max="1" width="9.140625" style="9"/>
    <col min="2" max="3" width="9.85546875" style="9" customWidth="1"/>
    <col min="4" max="4" width="9.140625" style="9"/>
    <col min="6" max="6" width="10.140625" bestFit="1" customWidth="1"/>
  </cols>
  <sheetData>
    <row r="1" spans="1:29" ht="24" customHeight="1" x14ac:dyDescent="0.2">
      <c r="A1" s="1" t="s">
        <v>0</v>
      </c>
      <c r="B1" s="6" t="s">
        <v>9</v>
      </c>
      <c r="C1" s="6" t="s">
        <v>10</v>
      </c>
      <c r="D1" s="7" t="s">
        <v>11</v>
      </c>
      <c r="E1" s="3"/>
      <c r="F1" s="2" t="s">
        <v>13</v>
      </c>
      <c r="G1" s="2" t="s">
        <v>14</v>
      </c>
      <c r="H1" s="2" t="s">
        <v>22</v>
      </c>
      <c r="I1" s="3"/>
      <c r="J1" s="3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x14ac:dyDescent="0.2">
      <c r="A2" s="8">
        <v>0</v>
      </c>
      <c r="B2" s="8">
        <v>6.1846914310000001</v>
      </c>
      <c r="C2" s="8">
        <f t="shared" ref="C2:C14" si="0">LOG((10^$G$5)/(1+10^$G$2)*(10^(-1*(A2/$G$3)^$G$4+$G$2)+10^(-1*(A2/$G$6)^$G$4)))</f>
        <v>6.1943204638604303</v>
      </c>
      <c r="D2" s="8">
        <f t="shared" ref="D2:D14" si="1" xml:space="preserve"> (B2 - C2)^2</f>
        <v>9.2718273827245833E-5</v>
      </c>
      <c r="E2" s="3"/>
      <c r="F2" s="3" t="s">
        <v>20</v>
      </c>
      <c r="G2" s="5">
        <v>1.5791762499004254</v>
      </c>
      <c r="H2" s="5">
        <v>0.46769811687933338</v>
      </c>
      <c r="I2" s="3"/>
      <c r="J2" s="3"/>
      <c r="K2" s="3"/>
      <c r="L2" s="4" t="s">
        <v>23</v>
      </c>
      <c r="M2" s="5">
        <v>0.21358341244286833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x14ac:dyDescent="0.2">
      <c r="A3" s="8">
        <v>5</v>
      </c>
      <c r="B3" s="8">
        <v>6.1238516409999999</v>
      </c>
      <c r="C3" s="8">
        <f t="shared" si="0"/>
        <v>5.7050259034217063</v>
      </c>
      <c r="D3" s="8">
        <f t="shared" si="1"/>
        <v>0.17541499845800163</v>
      </c>
      <c r="E3" s="3"/>
      <c r="F3" s="3" t="s">
        <v>19</v>
      </c>
      <c r="G3" s="5">
        <v>5.5869104362089823</v>
      </c>
      <c r="H3" s="5">
        <v>0.86118810011697633</v>
      </c>
      <c r="I3" s="3"/>
      <c r="J3" s="3"/>
      <c r="K3" s="3"/>
      <c r="L3" s="4" t="s">
        <v>26</v>
      </c>
      <c r="M3" s="5">
        <f>SQRT(M2)</f>
        <v>0.46215085463825373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x14ac:dyDescent="0.2">
      <c r="A4" s="8">
        <v>10</v>
      </c>
      <c r="B4" s="8">
        <v>5.0791812460000001</v>
      </c>
      <c r="C4" s="8">
        <f t="shared" si="0"/>
        <v>4.5695442847259509</v>
      </c>
      <c r="D4" s="8">
        <f t="shared" si="1"/>
        <v>0.25972983229664676</v>
      </c>
      <c r="E4" s="3"/>
      <c r="F4" s="3" t="s">
        <v>17</v>
      </c>
      <c r="G4" s="5">
        <v>6</v>
      </c>
      <c r="H4" s="5">
        <v>4.0784408954618883</v>
      </c>
      <c r="I4" s="3"/>
      <c r="J4" s="3"/>
      <c r="K4" s="3"/>
      <c r="L4" s="4" t="s">
        <v>24</v>
      </c>
      <c r="M4" s="5">
        <v>0.88557633736073127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2">
      <c r="A5" s="8">
        <v>15</v>
      </c>
      <c r="B5" s="8">
        <v>4.0791812460000001</v>
      </c>
      <c r="C5" s="8">
        <f t="shared" si="0"/>
        <v>4.2131111922369131</v>
      </c>
      <c r="D5" s="8">
        <f t="shared" si="1"/>
        <v>1.7937230499022409E-2</v>
      </c>
      <c r="E5" s="3"/>
      <c r="F5" s="3" t="s">
        <v>15</v>
      </c>
      <c r="G5" s="5">
        <v>6.1943204638604294</v>
      </c>
      <c r="H5" s="5">
        <v>0.28300844451372065</v>
      </c>
      <c r="I5" s="3"/>
      <c r="J5" s="3"/>
      <c r="K5" s="3"/>
      <c r="L5" s="4" t="s">
        <v>25</v>
      </c>
      <c r="M5" s="5">
        <v>0.84743511648097503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x14ac:dyDescent="0.2">
      <c r="A6" s="8">
        <v>20</v>
      </c>
      <c r="B6" s="8">
        <v>2.301029996</v>
      </c>
      <c r="C6" s="8">
        <f t="shared" si="0"/>
        <v>2.4084341660555744</v>
      </c>
      <c r="D6" s="8">
        <f t="shared" si="1"/>
        <v>1.1535655745326733E-2</v>
      </c>
      <c r="E6" s="3"/>
      <c r="F6" s="3" t="s">
        <v>21</v>
      </c>
      <c r="G6" s="5">
        <v>17.543272477572462</v>
      </c>
      <c r="H6" s="5">
        <v>1.9461187530567603</v>
      </c>
      <c r="I6" s="3"/>
      <c r="J6" s="3"/>
      <c r="K6" s="3"/>
      <c r="L6" s="3"/>
      <c r="M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x14ac:dyDescent="0.2">
      <c r="A7" s="8">
        <v>0</v>
      </c>
      <c r="B7" s="8">
        <v>6.2944662259999999</v>
      </c>
      <c r="C7" s="8">
        <f t="shared" si="0"/>
        <v>6.1943204638604303</v>
      </c>
      <c r="D7" s="8">
        <f t="shared" si="1"/>
        <v>1.0029173674515253E-2</v>
      </c>
      <c r="E7" s="3"/>
      <c r="F7" s="2" t="s">
        <v>27</v>
      </c>
      <c r="G7" s="3"/>
      <c r="H7" s="3"/>
      <c r="I7" s="3"/>
      <c r="J7" s="3"/>
      <c r="K7" s="3"/>
      <c r="L7" s="3"/>
      <c r="M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x14ac:dyDescent="0.2">
      <c r="A8" s="8">
        <v>5</v>
      </c>
      <c r="B8" s="8">
        <v>5.8450980399999999</v>
      </c>
      <c r="C8" s="8">
        <f t="shared" si="0"/>
        <v>5.7050259034217063</v>
      </c>
      <c r="D8" s="8">
        <f t="shared" si="1"/>
        <v>1.9620203445608119E-2</v>
      </c>
      <c r="E8" s="3"/>
      <c r="F8" s="3" t="s">
        <v>28</v>
      </c>
      <c r="G8" s="3"/>
      <c r="H8" s="3"/>
      <c r="I8" s="3"/>
      <c r="J8" s="3"/>
      <c r="K8" s="3"/>
      <c r="L8" s="3"/>
      <c r="M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x14ac:dyDescent="0.2">
      <c r="A9" s="8">
        <v>10</v>
      </c>
      <c r="B9" s="8">
        <v>4.1461280360000003</v>
      </c>
      <c r="C9" s="8">
        <f t="shared" si="0"/>
        <v>4.5695442847259509</v>
      </c>
      <c r="D9" s="8">
        <f t="shared" si="1"/>
        <v>0.17928131968515598</v>
      </c>
      <c r="E9" s="3"/>
      <c r="F9" s="2" t="s">
        <v>29</v>
      </c>
      <c r="G9" s="3"/>
      <c r="H9" s="3"/>
      <c r="I9" s="3"/>
      <c r="J9" s="3"/>
      <c r="K9" s="3"/>
      <c r="L9" s="3"/>
      <c r="M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2">
      <c r="A10" s="8">
        <v>15</v>
      </c>
      <c r="B10" s="8">
        <v>4.9395192530000003</v>
      </c>
      <c r="C10" s="8">
        <f t="shared" si="0"/>
        <v>4.2131111922369131</v>
      </c>
      <c r="D10" s="8">
        <f t="shared" si="1"/>
        <v>0.52766867074158896</v>
      </c>
      <c r="E10" s="3"/>
      <c r="F10" s="3" t="s">
        <v>30</v>
      </c>
      <c r="G10" s="3"/>
      <c r="H10" s="3"/>
      <c r="I10" s="3"/>
      <c r="J10" s="3"/>
      <c r="K10" s="3"/>
      <c r="L10" s="3"/>
      <c r="M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x14ac:dyDescent="0.2">
      <c r="A11" s="8">
        <v>0</v>
      </c>
      <c r="B11" s="8">
        <v>6.1038037210000002</v>
      </c>
      <c r="C11" s="8">
        <f t="shared" si="0"/>
        <v>6.1943204638604303</v>
      </c>
      <c r="D11" s="8">
        <f t="shared" si="1"/>
        <v>8.193280738061224E-3</v>
      </c>
      <c r="E11" s="3"/>
      <c r="F11" s="2" t="s">
        <v>31</v>
      </c>
      <c r="G11" s="3"/>
      <c r="H11" s="3"/>
      <c r="I11" s="3"/>
      <c r="J11" s="3"/>
      <c r="K11" s="3"/>
      <c r="L11" s="3"/>
      <c r="M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x14ac:dyDescent="0.2">
      <c r="A12" s="8">
        <v>5</v>
      </c>
      <c r="B12" s="8">
        <v>5.1461280360000003</v>
      </c>
      <c r="C12" s="8">
        <f t="shared" si="0"/>
        <v>5.7050259034217063</v>
      </c>
      <c r="D12" s="8">
        <f t="shared" si="1"/>
        <v>0.31236682620853085</v>
      </c>
      <c r="E12" s="3"/>
      <c r="F12" s="11" t="s">
        <v>32</v>
      </c>
      <c r="G12" s="12"/>
      <c r="H12" s="12"/>
      <c r="I12" s="12"/>
      <c r="J12" s="12"/>
      <c r="K12" s="12"/>
      <c r="L12" s="12"/>
      <c r="M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x14ac:dyDescent="0.2">
      <c r="A13" s="8">
        <v>10</v>
      </c>
      <c r="B13" s="8">
        <v>3.9395192529999998</v>
      </c>
      <c r="C13" s="8">
        <f t="shared" si="0"/>
        <v>4.5695442847259509</v>
      </c>
      <c r="D13" s="8">
        <f t="shared" si="1"/>
        <v>0.3969315406012856</v>
      </c>
      <c r="E13" s="3"/>
      <c r="F13" s="12"/>
      <c r="G13" s="12"/>
      <c r="H13" s="12"/>
      <c r="I13" s="12"/>
      <c r="J13" s="12"/>
      <c r="K13" s="12"/>
      <c r="L13" s="12"/>
      <c r="M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x14ac:dyDescent="0.2">
      <c r="A14" s="8">
        <v>15</v>
      </c>
      <c r="B14" s="8">
        <v>4.2718416069999998</v>
      </c>
      <c r="C14" s="8">
        <f t="shared" si="0"/>
        <v>4.2131111922369131</v>
      </c>
      <c r="D14" s="8">
        <f t="shared" si="1"/>
        <v>3.4492616182441936E-3</v>
      </c>
      <c r="E14" s="3"/>
      <c r="F14" s="12"/>
      <c r="G14" s="12"/>
      <c r="H14" s="12"/>
      <c r="I14" s="12"/>
      <c r="J14" s="12"/>
      <c r="K14" s="12"/>
      <c r="L14" s="12"/>
      <c r="M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x14ac:dyDescent="0.2">
      <c r="A15" s="7" t="s">
        <v>12</v>
      </c>
      <c r="B15" s="8"/>
      <c r="C15" s="8"/>
      <c r="D15" s="8">
        <f>SUM(D2:D14)</f>
        <v>1.922250711985815</v>
      </c>
      <c r="E15" s="3"/>
      <c r="F15" s="3"/>
      <c r="G15" s="3"/>
      <c r="H15" s="3"/>
      <c r="I15" s="3"/>
      <c r="J15" s="3"/>
      <c r="K15" s="3"/>
      <c r="L15" s="3"/>
      <c r="M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x14ac:dyDescent="0.2">
      <c r="A16" s="8"/>
      <c r="B16" s="8"/>
      <c r="C16" s="8"/>
      <c r="D16" s="8"/>
      <c r="E16" s="3"/>
      <c r="F16" s="3"/>
      <c r="G16" s="3"/>
      <c r="H16" s="3"/>
      <c r="I16" s="3"/>
      <c r="J16" s="3"/>
      <c r="K16" s="3"/>
      <c r="L16" s="3"/>
      <c r="M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x14ac:dyDescent="0.2">
      <c r="A17" s="8"/>
      <c r="B17" s="8"/>
      <c r="C17" s="8"/>
      <c r="D17" s="8"/>
      <c r="E17" s="3"/>
      <c r="F17" s="3"/>
      <c r="G17" s="3"/>
      <c r="H17" s="3"/>
      <c r="I17" s="3"/>
      <c r="J17" s="3"/>
      <c r="K17" s="3"/>
      <c r="L17" s="3"/>
      <c r="M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x14ac:dyDescent="0.2">
      <c r="A18" s="10">
        <v>0</v>
      </c>
      <c r="B18" s="10"/>
      <c r="C18" s="10">
        <f>LOG((10^$G$5)/(1+10^$G$2)*(10^(-1*(A18/$G$3)^$G$4+$G$2)+10^(-1*(A18/$G$6)^$G$4)))</f>
        <v>6.1943204638604303</v>
      </c>
      <c r="D18" s="8"/>
      <c r="E18" s="3"/>
      <c r="F18" s="3"/>
      <c r="G18" s="3"/>
      <c r="H18" s="3"/>
      <c r="I18" s="3"/>
      <c r="J18" s="3"/>
      <c r="K18" s="3"/>
      <c r="L18" s="3"/>
      <c r="M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x14ac:dyDescent="0.2">
      <c r="A19" s="10">
        <v>0.2</v>
      </c>
      <c r="B19" s="10"/>
      <c r="C19" s="10">
        <f t="shared" ref="C19:C82" si="2">LOG((10^$G$5)/(1+10^$G$2)*(10^(-1*(A19/$G$3)^$G$4+$G$2)+10^(-1*(A19/$G$6)^$G$4)))</f>
        <v>6.1943204618099053</v>
      </c>
      <c r="D19" s="8"/>
      <c r="E19" s="3"/>
      <c r="F19" s="3"/>
      <c r="G19" s="3"/>
      <c r="H19" s="3"/>
      <c r="I19" s="3"/>
      <c r="J19" s="3"/>
      <c r="K19" s="3"/>
      <c r="L19" s="3"/>
      <c r="M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x14ac:dyDescent="0.2">
      <c r="A20" s="10">
        <v>0.4</v>
      </c>
      <c r="B20" s="10"/>
      <c r="C20" s="10">
        <f t="shared" si="2"/>
        <v>6.1943203326268321</v>
      </c>
      <c r="D20" s="8"/>
      <c r="E20" s="3"/>
      <c r="F20" s="3"/>
      <c r="G20" s="3"/>
      <c r="H20" s="3"/>
      <c r="I20" s="3"/>
      <c r="J20" s="3"/>
      <c r="K20" s="3"/>
      <c r="L20" s="3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x14ac:dyDescent="0.2">
      <c r="A21" s="10">
        <v>0.60000000000000009</v>
      </c>
      <c r="B21" s="10"/>
      <c r="C21" s="10">
        <f t="shared" si="2"/>
        <v>6.1943189690277904</v>
      </c>
      <c r="D21" s="8"/>
      <c r="E21" s="3"/>
      <c r="F21" s="3"/>
      <c r="G21" s="3"/>
      <c r="H21" s="3"/>
      <c r="I21" s="3"/>
      <c r="J21" s="3"/>
      <c r="K21" s="3"/>
      <c r="L21" s="3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x14ac:dyDescent="0.2">
      <c r="A22" s="10">
        <v>0.8</v>
      </c>
      <c r="B22" s="10"/>
      <c r="C22" s="10">
        <f t="shared" si="2"/>
        <v>6.1943120649122632</v>
      </c>
      <c r="D22" s="8"/>
      <c r="E22" s="3"/>
      <c r="F22" s="3"/>
      <c r="G22" s="3"/>
      <c r="H22" s="3"/>
      <c r="I22" s="3"/>
      <c r="J22" s="3"/>
      <c r="K22" s="3"/>
      <c r="L22" s="3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x14ac:dyDescent="0.2">
      <c r="A23" s="10">
        <v>1</v>
      </c>
      <c r="B23" s="10"/>
      <c r="C23" s="10">
        <f t="shared" si="2"/>
        <v>6.1942884244387537</v>
      </c>
      <c r="D23" s="8"/>
      <c r="E23" s="3"/>
      <c r="F23" s="3"/>
      <c r="G23" s="3"/>
      <c r="H23" s="3"/>
      <c r="I23" s="3"/>
      <c r="J23" s="3"/>
      <c r="K23" s="3"/>
      <c r="L23" s="3"/>
      <c r="M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x14ac:dyDescent="0.2">
      <c r="A24" s="10">
        <v>1.2</v>
      </c>
      <c r="B24" s="10"/>
      <c r="C24" s="10">
        <f t="shared" si="2"/>
        <v>6.1942247948442475</v>
      </c>
      <c r="D24" s="8"/>
      <c r="E24" s="3"/>
      <c r="F24" s="3"/>
      <c r="G24" s="3"/>
      <c r="H24" s="3"/>
      <c r="I24" s="3"/>
      <c r="J24" s="3"/>
      <c r="K24" s="3"/>
      <c r="L24" s="3"/>
      <c r="M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x14ac:dyDescent="0.2">
      <c r="A25" s="10">
        <v>1.4</v>
      </c>
      <c r="B25" s="10"/>
      <c r="C25" s="10">
        <f t="shared" si="2"/>
        <v>6.1940792234097284</v>
      </c>
      <c r="D25" s="8"/>
      <c r="E25" s="3"/>
      <c r="F25" s="3"/>
      <c r="G25" s="3"/>
      <c r="H25" s="3"/>
      <c r="I25" s="3"/>
      <c r="J25" s="3"/>
      <c r="K25" s="3"/>
      <c r="L25" s="3"/>
      <c r="M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x14ac:dyDescent="0.2">
      <c r="A26" s="10">
        <v>1.5999999999999999</v>
      </c>
      <c r="B26" s="10"/>
      <c r="C26" s="10">
        <f t="shared" si="2"/>
        <v>6.1937829397921549</v>
      </c>
      <c r="D26" s="8"/>
      <c r="E26" s="3"/>
      <c r="F26" s="3"/>
      <c r="G26" s="3"/>
      <c r="H26" s="3"/>
      <c r="I26" s="3"/>
      <c r="J26" s="3"/>
      <c r="K26" s="3"/>
      <c r="L26" s="3"/>
      <c r="M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x14ac:dyDescent="0.2">
      <c r="A27" s="10">
        <v>1.7999999999999998</v>
      </c>
      <c r="B27" s="10"/>
      <c r="C27" s="10">
        <f t="shared" si="2"/>
        <v>6.1932307667974458</v>
      </c>
      <c r="D27" s="8"/>
      <c r="E27" s="3"/>
      <c r="F27" s="3"/>
      <c r="G27" s="3"/>
      <c r="H27" s="3"/>
      <c r="I27" s="3"/>
      <c r="J27" s="3"/>
      <c r="K27" s="3"/>
      <c r="L27" s="3"/>
      <c r="M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x14ac:dyDescent="0.2">
      <c r="A28" s="10">
        <v>1.9999999999999998</v>
      </c>
      <c r="B28" s="10"/>
      <c r="C28" s="10">
        <f t="shared" si="2"/>
        <v>6.1922700663735384</v>
      </c>
      <c r="D28" s="8"/>
      <c r="E28" s="3"/>
      <c r="F28" s="3"/>
      <c r="G28" s="3"/>
      <c r="H28" s="3"/>
      <c r="I28" s="3"/>
      <c r="J28" s="3"/>
      <c r="K28" s="3"/>
      <c r="L28" s="3"/>
      <c r="M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x14ac:dyDescent="0.2">
      <c r="A29" s="10">
        <v>2.1999999999999997</v>
      </c>
      <c r="B29" s="10"/>
      <c r="C29" s="10">
        <f t="shared" si="2"/>
        <v>6.1906882343725194</v>
      </c>
      <c r="D29" s="8"/>
      <c r="E29" s="3"/>
      <c r="F29" s="3"/>
      <c r="G29" s="3"/>
      <c r="H29" s="3"/>
      <c r="I29" s="3"/>
      <c r="J29" s="3"/>
      <c r="K29" s="3"/>
      <c r="L29" s="3"/>
      <c r="M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x14ac:dyDescent="0.2">
      <c r="A30" s="10">
        <v>2.4</v>
      </c>
      <c r="B30" s="10"/>
      <c r="C30" s="10">
        <f t="shared" si="2"/>
        <v>6.1881987692632059</v>
      </c>
      <c r="D30" s="8"/>
      <c r="E30" s="3"/>
      <c r="F30" s="3"/>
      <c r="G30" s="3"/>
      <c r="H30" s="3"/>
      <c r="I30" s="3"/>
      <c r="J30" s="3"/>
      <c r="K30" s="3"/>
      <c r="L30" s="3"/>
      <c r="M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x14ac:dyDescent="0.2">
      <c r="A31" s="10">
        <v>2.6</v>
      </c>
      <c r="B31" s="10"/>
      <c r="C31" s="10">
        <f t="shared" si="2"/>
        <v>6.1844259591918398</v>
      </c>
      <c r="D31" s="8"/>
      <c r="E31" s="3"/>
      <c r="F31" s="3"/>
      <c r="G31" s="3"/>
      <c r="H31" s="3"/>
      <c r="I31" s="3"/>
      <c r="J31" s="3"/>
      <c r="K31" s="3"/>
      <c r="L31" s="3"/>
      <c r="M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x14ac:dyDescent="0.2">
      <c r="A32" s="10">
        <v>2.8000000000000003</v>
      </c>
      <c r="B32" s="10"/>
      <c r="C32" s="10">
        <f t="shared" si="2"/>
        <v>6.1788882629080497</v>
      </c>
      <c r="D32" s="8"/>
      <c r="E32" s="3"/>
      <c r="F32" s="3"/>
      <c r="G32" s="3"/>
      <c r="H32" s="3"/>
      <c r="I32" s="3"/>
      <c r="J32" s="3"/>
      <c r="K32" s="3"/>
      <c r="L32" s="3"/>
      <c r="M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2">
      <c r="A33" s="10">
        <v>3.0000000000000004</v>
      </c>
      <c r="B33" s="10"/>
      <c r="C33" s="10">
        <f t="shared" si="2"/>
        <v>6.1709805103347986</v>
      </c>
      <c r="D33" s="8"/>
      <c r="E33" s="3"/>
      <c r="F33" s="3"/>
      <c r="G33" s="3"/>
      <c r="H33" s="3"/>
      <c r="I33" s="3"/>
      <c r="J33" s="3"/>
      <c r="K33" s="3"/>
      <c r="L33" s="3"/>
      <c r="M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2">
      <c r="A34" s="10">
        <v>3.2000000000000006</v>
      </c>
      <c r="B34" s="10"/>
      <c r="C34" s="10">
        <f t="shared" si="2"/>
        <v>6.1599551307069094</v>
      </c>
      <c r="D34" s="8"/>
      <c r="E34" s="3"/>
      <c r="F34" s="3"/>
      <c r="G34" s="3"/>
      <c r="H34" s="3"/>
      <c r="I34" s="3"/>
      <c r="J34" s="3"/>
      <c r="K34" s="3"/>
      <c r="L34" s="3"/>
      <c r="M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x14ac:dyDescent="0.2">
      <c r="A35" s="10">
        <v>3.4000000000000008</v>
      </c>
      <c r="B35" s="10"/>
      <c r="C35" s="10">
        <f t="shared" si="2"/>
        <v>6.1449027535296592</v>
      </c>
      <c r="D35" s="8"/>
      <c r="E35" s="3"/>
      <c r="F35" s="3"/>
      <c r="G35" s="3"/>
      <c r="H35" s="3"/>
      <c r="I35" s="3"/>
      <c r="J35" s="3"/>
      <c r="K35" s="3"/>
      <c r="L35" s="3"/>
      <c r="M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x14ac:dyDescent="0.2">
      <c r="A36" s="10">
        <v>3.600000000000001</v>
      </c>
      <c r="B36" s="10"/>
      <c r="C36" s="10">
        <f t="shared" si="2"/>
        <v>6.1247327639610054</v>
      </c>
      <c r="D36" s="8"/>
      <c r="E36" s="3"/>
      <c r="F36" s="3"/>
      <c r="G36" s="3"/>
      <c r="H36" s="3"/>
      <c r="I36" s="3"/>
      <c r="J36" s="3"/>
      <c r="K36" s="3"/>
      <c r="L36" s="3"/>
      <c r="M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x14ac:dyDescent="0.2">
      <c r="A37" s="10">
        <v>3.8000000000000012</v>
      </c>
      <c r="B37" s="10"/>
      <c r="C37" s="10">
        <f t="shared" si="2"/>
        <v>6.0981548141433377</v>
      </c>
      <c r="D37" s="8"/>
      <c r="E37" s="3"/>
      <c r="F37" s="3"/>
      <c r="G37" s="3"/>
      <c r="H37" s="3"/>
      <c r="I37" s="3"/>
      <c r="J37" s="3"/>
      <c r="K37" s="3"/>
      <c r="L37" s="3"/>
      <c r="M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2">
      <c r="A38" s="10">
        <v>4.0000000000000009</v>
      </c>
      <c r="B38" s="10"/>
      <c r="C38" s="10">
        <f t="shared" si="2"/>
        <v>6.0636630623850314</v>
      </c>
      <c r="D38" s="8"/>
      <c r="E38" s="3"/>
      <c r="F38" s="3"/>
      <c r="G38" s="3"/>
      <c r="H38" s="3"/>
      <c r="I38" s="3"/>
      <c r="J38" s="3"/>
      <c r="K38" s="3"/>
      <c r="L38" s="3"/>
      <c r="M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x14ac:dyDescent="0.2">
      <c r="A39" s="10">
        <v>4.2000000000000011</v>
      </c>
      <c r="B39" s="10"/>
      <c r="C39" s="10">
        <f t="shared" si="2"/>
        <v>6.019526370253339</v>
      </c>
      <c r="D39" s="8"/>
      <c r="E39" s="3"/>
      <c r="F39" s="3"/>
      <c r="G39" s="3"/>
      <c r="H39" s="3"/>
      <c r="I39" s="3"/>
      <c r="J39" s="3"/>
      <c r="K39" s="3"/>
      <c r="L39" s="3"/>
      <c r="M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2">
      <c r="A40" s="10">
        <v>4.4000000000000012</v>
      </c>
      <c r="B40" s="10"/>
      <c r="C40" s="10">
        <f t="shared" si="2"/>
        <v>5.963790531688157</v>
      </c>
      <c r="D40" s="8"/>
      <c r="E40" s="3"/>
      <c r="F40" s="3"/>
      <c r="G40" s="3"/>
      <c r="H40" s="3"/>
      <c r="I40" s="3"/>
      <c r="J40" s="3"/>
      <c r="K40" s="3"/>
      <c r="L40" s="3"/>
      <c r="M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x14ac:dyDescent="0.2">
      <c r="A41" s="10">
        <v>4.6000000000000014</v>
      </c>
      <c r="B41" s="10"/>
      <c r="C41" s="10">
        <f t="shared" si="2"/>
        <v>5.8943043126099495</v>
      </c>
      <c r="D41" s="8"/>
      <c r="E41" s="3"/>
      <c r="F41" s="3"/>
      <c r="G41" s="3"/>
      <c r="H41" s="3"/>
      <c r="I41" s="3"/>
      <c r="J41" s="3"/>
      <c r="K41" s="3"/>
      <c r="L41" s="3"/>
      <c r="M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2">
      <c r="A42" s="10">
        <v>4.8000000000000016</v>
      </c>
      <c r="B42" s="10"/>
      <c r="C42" s="10">
        <f t="shared" si="2"/>
        <v>5.8087927942270907</v>
      </c>
      <c r="D42" s="8"/>
      <c r="E42" s="3"/>
      <c r="F42" s="3"/>
      <c r="G42" s="3"/>
      <c r="H42" s="3"/>
      <c r="I42" s="3"/>
      <c r="J42" s="3"/>
      <c r="K42" s="3"/>
      <c r="L42" s="3"/>
      <c r="M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2">
      <c r="A43" s="10">
        <v>5.0000000000000018</v>
      </c>
      <c r="B43" s="10"/>
      <c r="C43" s="10">
        <f t="shared" si="2"/>
        <v>5.7050259034217046</v>
      </c>
      <c r="D43" s="8"/>
      <c r="E43" s="3"/>
      <c r="F43" s="3"/>
      <c r="G43" s="3"/>
      <c r="H43" s="3"/>
      <c r="I43" s="3"/>
      <c r="J43" s="3"/>
      <c r="K43" s="3"/>
      <c r="L43" s="3"/>
      <c r="M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2">
      <c r="A44" s="10">
        <v>5.200000000000002</v>
      </c>
      <c r="B44" s="10"/>
      <c r="C44" s="10">
        <f t="shared" si="2"/>
        <v>5.5811803306443899</v>
      </c>
      <c r="D44" s="8"/>
      <c r="E44" s="3"/>
      <c r="F44" s="3"/>
      <c r="G44" s="3"/>
      <c r="H44" s="3"/>
      <c r="I44" s="3"/>
      <c r="J44" s="3"/>
      <c r="K44" s="3"/>
      <c r="L44" s="3"/>
      <c r="M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2">
      <c r="A45" s="10">
        <v>5.4000000000000021</v>
      </c>
      <c r="B45" s="10"/>
      <c r="C45" s="10">
        <f t="shared" si="2"/>
        <v>5.4365902249225595</v>
      </c>
      <c r="D45" s="8"/>
      <c r="E45" s="3"/>
      <c r="F45" s="3"/>
      <c r="G45" s="3"/>
      <c r="H45" s="3"/>
      <c r="I45" s="3"/>
      <c r="J45" s="3"/>
      <c r="K45" s="3"/>
      <c r="L45" s="3"/>
      <c r="M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x14ac:dyDescent="0.2">
      <c r="A46" s="10">
        <v>5.6000000000000023</v>
      </c>
      <c r="B46" s="10"/>
      <c r="C46" s="10">
        <f t="shared" si="2"/>
        <v>5.2732292818026618</v>
      </c>
      <c r="D46" s="8"/>
      <c r="E46" s="3"/>
      <c r="F46" s="3"/>
      <c r="G46" s="3"/>
      <c r="H46" s="3"/>
      <c r="I46" s="3"/>
      <c r="J46" s="3"/>
      <c r="K46" s="3"/>
      <c r="L46" s="3"/>
      <c r="M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x14ac:dyDescent="0.2">
      <c r="A47" s="10">
        <v>5.8000000000000025</v>
      </c>
      <c r="B47" s="10"/>
      <c r="C47" s="10">
        <f t="shared" si="2"/>
        <v>5.0982865596201199</v>
      </c>
      <c r="D47" s="8"/>
      <c r="E47" s="3"/>
      <c r="F47" s="3"/>
      <c r="G47" s="3"/>
      <c r="H47" s="3"/>
      <c r="I47" s="3"/>
      <c r="J47" s="3"/>
      <c r="K47" s="3"/>
      <c r="L47" s="3"/>
      <c r="M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x14ac:dyDescent="0.2">
      <c r="A48" s="10">
        <v>6.0000000000000027</v>
      </c>
      <c r="B48" s="10"/>
      <c r="C48" s="10">
        <f t="shared" si="2"/>
        <v>4.9271984189893372</v>
      </c>
      <c r="D48" s="8"/>
      <c r="E48" s="3"/>
      <c r="F48" s="3"/>
      <c r="G48" s="3"/>
      <c r="H48" s="3"/>
      <c r="I48" s="3"/>
      <c r="J48" s="3"/>
      <c r="K48" s="3"/>
      <c r="L48" s="3"/>
      <c r="M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x14ac:dyDescent="0.2">
      <c r="A49" s="10">
        <v>6.2000000000000028</v>
      </c>
      <c r="B49" s="10"/>
      <c r="C49" s="10">
        <f t="shared" si="2"/>
        <v>4.7828436171644935</v>
      </c>
      <c r="D49" s="8"/>
      <c r="E49" s="3"/>
      <c r="F49" s="3"/>
      <c r="G49" s="3"/>
      <c r="H49" s="3"/>
      <c r="I49" s="3"/>
      <c r="J49" s="3"/>
      <c r="K49" s="3"/>
      <c r="L49" s="3"/>
      <c r="M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x14ac:dyDescent="0.2">
      <c r="A50" s="10">
        <v>6.400000000000003</v>
      </c>
      <c r="B50" s="10"/>
      <c r="C50" s="10">
        <f t="shared" si="2"/>
        <v>4.6842098416469629</v>
      </c>
      <c r="D50" s="8"/>
      <c r="E50" s="3"/>
      <c r="F50" s="3"/>
      <c r="G50" s="3"/>
      <c r="H50" s="3"/>
      <c r="I50" s="3"/>
      <c r="J50" s="3"/>
      <c r="K50" s="3"/>
      <c r="L50" s="3"/>
      <c r="M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x14ac:dyDescent="0.2">
      <c r="A51" s="10">
        <v>6.6000000000000032</v>
      </c>
      <c r="B51" s="10"/>
      <c r="C51" s="10">
        <f t="shared" si="2"/>
        <v>4.6316657883693955</v>
      </c>
      <c r="D51" s="8"/>
      <c r="E51" s="3"/>
      <c r="F51" s="3"/>
      <c r="G51" s="3"/>
      <c r="H51" s="3"/>
      <c r="I51" s="3"/>
      <c r="J51" s="3"/>
      <c r="K51" s="3"/>
      <c r="L51" s="3"/>
      <c r="M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x14ac:dyDescent="0.2">
      <c r="A52" s="10">
        <v>6.8000000000000034</v>
      </c>
      <c r="B52" s="10"/>
      <c r="C52" s="10">
        <f t="shared" si="2"/>
        <v>4.6096752149569591</v>
      </c>
      <c r="D52" s="8"/>
      <c r="E52" s="3"/>
      <c r="F52" s="3"/>
      <c r="G52" s="3"/>
      <c r="H52" s="3"/>
      <c r="I52" s="3"/>
      <c r="J52" s="3"/>
      <c r="K52" s="3"/>
      <c r="L52" s="3"/>
      <c r="M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x14ac:dyDescent="0.2">
      <c r="A53" s="10">
        <v>7.0000000000000036</v>
      </c>
      <c r="B53" s="10"/>
      <c r="C53" s="10">
        <f t="shared" si="2"/>
        <v>4.6020569697426801</v>
      </c>
      <c r="D53" s="8"/>
      <c r="E53" s="3"/>
      <c r="F53" s="3"/>
      <c r="G53" s="3"/>
      <c r="H53" s="3"/>
      <c r="I53" s="3"/>
      <c r="J53" s="3"/>
      <c r="K53" s="3"/>
      <c r="L53" s="3"/>
      <c r="M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x14ac:dyDescent="0.2">
      <c r="A54" s="10">
        <v>7.2000000000000037</v>
      </c>
      <c r="B54" s="10"/>
      <c r="C54" s="10">
        <f t="shared" si="2"/>
        <v>4.5995056754752373</v>
      </c>
      <c r="D54" s="8"/>
      <c r="E54" s="3"/>
      <c r="F54" s="3"/>
      <c r="G54" s="3"/>
      <c r="H54" s="3"/>
      <c r="I54" s="3"/>
      <c r="J54" s="3"/>
      <c r="K54" s="3"/>
      <c r="L54" s="3"/>
      <c r="M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x14ac:dyDescent="0.2">
      <c r="A55" s="10">
        <v>7.4000000000000039</v>
      </c>
      <c r="B55" s="10"/>
      <c r="C55" s="10">
        <f t="shared" si="2"/>
        <v>4.5982813137794967</v>
      </c>
      <c r="D55" s="8"/>
      <c r="E55" s="3"/>
      <c r="F55" s="3"/>
      <c r="G55" s="3"/>
      <c r="H55" s="3"/>
      <c r="I55" s="3"/>
      <c r="J55" s="3"/>
      <c r="K55" s="3"/>
      <c r="L55" s="3"/>
      <c r="M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x14ac:dyDescent="0.2">
      <c r="A56" s="10">
        <v>7.6000000000000041</v>
      </c>
      <c r="B56" s="10"/>
      <c r="C56" s="10">
        <f t="shared" si="2"/>
        <v>4.5972450794384851</v>
      </c>
      <c r="D56" s="8"/>
      <c r="E56" s="3"/>
      <c r="F56" s="3"/>
      <c r="G56" s="3"/>
      <c r="H56" s="3"/>
      <c r="I56" s="3"/>
      <c r="J56" s="3"/>
      <c r="K56" s="3"/>
      <c r="L56" s="3"/>
      <c r="M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x14ac:dyDescent="0.2">
      <c r="A57" s="10">
        <v>7.8000000000000043</v>
      </c>
      <c r="B57" s="10"/>
      <c r="C57" s="10">
        <f t="shared" si="2"/>
        <v>4.5961231824454778</v>
      </c>
      <c r="D57" s="8"/>
      <c r="E57" s="3"/>
      <c r="F57" s="3"/>
      <c r="G57" s="3"/>
      <c r="H57" s="3"/>
      <c r="I57" s="3"/>
      <c r="J57" s="3"/>
      <c r="K57" s="3"/>
      <c r="L57" s="3"/>
      <c r="M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x14ac:dyDescent="0.2">
      <c r="A58" s="10">
        <v>8.0000000000000036</v>
      </c>
      <c r="B58" s="10"/>
      <c r="C58" s="10">
        <f t="shared" si="2"/>
        <v>4.5948552467915578</v>
      </c>
      <c r="D58" s="8"/>
      <c r="E58" s="3"/>
      <c r="F58" s="3"/>
      <c r="G58" s="3"/>
      <c r="H58" s="3"/>
      <c r="I58" s="3"/>
      <c r="J58" s="3"/>
      <c r="K58" s="3"/>
      <c r="L58" s="3"/>
      <c r="M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x14ac:dyDescent="0.2">
      <c r="A59" s="10">
        <v>8.2000000000000028</v>
      </c>
      <c r="B59" s="10"/>
      <c r="C59" s="10">
        <f t="shared" si="2"/>
        <v>4.5934191788861654</v>
      </c>
      <c r="D59" s="8"/>
      <c r="E59" s="3"/>
      <c r="F59" s="3"/>
      <c r="G59" s="3"/>
      <c r="H59" s="3"/>
      <c r="I59" s="3"/>
      <c r="J59" s="3"/>
      <c r="K59" s="3"/>
      <c r="L59" s="3"/>
      <c r="M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x14ac:dyDescent="0.2">
      <c r="A60" s="10">
        <v>8.4000000000000021</v>
      </c>
      <c r="B60" s="10"/>
      <c r="C60" s="10">
        <f t="shared" si="2"/>
        <v>4.5917969258509181</v>
      </c>
      <c r="D60" s="8"/>
      <c r="E60" s="3"/>
      <c r="F60" s="3"/>
      <c r="G60" s="3"/>
      <c r="H60" s="3"/>
      <c r="I60" s="3"/>
      <c r="J60" s="3"/>
      <c r="K60" s="3"/>
      <c r="L60" s="3"/>
      <c r="M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x14ac:dyDescent="0.2">
      <c r="A61" s="10">
        <v>8.6000000000000014</v>
      </c>
      <c r="B61" s="10"/>
      <c r="C61" s="10">
        <f t="shared" si="2"/>
        <v>4.5899696144591067</v>
      </c>
      <c r="D61" s="8"/>
      <c r="E61" s="3"/>
      <c r="F61" s="3"/>
      <c r="G61" s="3"/>
      <c r="H61" s="3"/>
      <c r="I61" s="3"/>
      <c r="J61" s="3"/>
      <c r="K61" s="3"/>
      <c r="L61" s="3"/>
      <c r="M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x14ac:dyDescent="0.2">
      <c r="A62" s="10">
        <v>8.8000000000000007</v>
      </c>
      <c r="B62" s="10"/>
      <c r="C62" s="10">
        <f t="shared" si="2"/>
        <v>4.5879170108778586</v>
      </c>
      <c r="D62" s="8"/>
      <c r="E62" s="3"/>
      <c r="F62" s="3"/>
      <c r="G62" s="3"/>
      <c r="H62" s="3"/>
      <c r="I62" s="3"/>
      <c r="J62" s="3"/>
      <c r="K62" s="3"/>
      <c r="L62" s="3"/>
      <c r="M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x14ac:dyDescent="0.2">
      <c r="A63" s="10">
        <v>9</v>
      </c>
      <c r="B63" s="10"/>
      <c r="C63" s="10">
        <f t="shared" si="2"/>
        <v>4.5856174211718894</v>
      </c>
      <c r="D63" s="8"/>
      <c r="E63" s="3"/>
      <c r="F63" s="3"/>
      <c r="G63" s="3"/>
      <c r="H63" s="3"/>
      <c r="I63" s="3"/>
      <c r="J63" s="3"/>
      <c r="K63" s="3"/>
      <c r="L63" s="3"/>
      <c r="M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x14ac:dyDescent="0.2">
      <c r="A64" s="10">
        <v>9.1999999999999993</v>
      </c>
      <c r="B64" s="10"/>
      <c r="C64" s="10">
        <f t="shared" si="2"/>
        <v>4.5830476210713398</v>
      </c>
      <c r="D64" s="8"/>
      <c r="E64" s="3"/>
      <c r="F64" s="3"/>
      <c r="G64" s="3"/>
      <c r="H64" s="3"/>
      <c r="I64" s="3"/>
      <c r="J64" s="3"/>
      <c r="K64" s="3"/>
      <c r="L64" s="3"/>
      <c r="M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x14ac:dyDescent="0.2">
      <c r="A65" s="10">
        <v>9.3999999999999986</v>
      </c>
      <c r="B65" s="10"/>
      <c r="C65" s="10">
        <f t="shared" si="2"/>
        <v>4.5801827855873061</v>
      </c>
      <c r="D65" s="8"/>
      <c r="E65" s="3"/>
      <c r="F65" s="3"/>
      <c r="G65" s="3"/>
      <c r="H65" s="3"/>
      <c r="I65" s="3"/>
      <c r="J65" s="3"/>
      <c r="K65" s="3"/>
      <c r="L65" s="3"/>
      <c r="M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x14ac:dyDescent="0.2">
      <c r="A66" s="10">
        <v>9.5999999999999979</v>
      </c>
      <c r="B66" s="10"/>
      <c r="C66" s="10">
        <f t="shared" si="2"/>
        <v>4.5769964170892896</v>
      </c>
      <c r="D66" s="8"/>
      <c r="E66" s="3"/>
      <c r="F66" s="3"/>
      <c r="G66" s="3"/>
      <c r="H66" s="3"/>
      <c r="I66" s="3"/>
      <c r="J66" s="3"/>
      <c r="K66" s="3"/>
      <c r="L66" s="3"/>
      <c r="M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x14ac:dyDescent="0.2">
      <c r="A67" s="10">
        <v>9.7999999999999972</v>
      </c>
      <c r="B67" s="10"/>
      <c r="C67" s="10">
        <f t="shared" si="2"/>
        <v>4.5734602718027473</v>
      </c>
      <c r="D67" s="8"/>
      <c r="E67" s="3"/>
      <c r="F67" s="3"/>
      <c r="G67" s="3"/>
      <c r="H67" s="3"/>
      <c r="I67" s="3"/>
      <c r="J67" s="3"/>
      <c r="K67" s="3"/>
      <c r="L67" s="3"/>
      <c r="M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x14ac:dyDescent="0.2">
      <c r="A68" s="10">
        <v>9.9999999999999964</v>
      </c>
      <c r="B68" s="10"/>
      <c r="C68" s="10">
        <f t="shared" si="2"/>
        <v>4.5695442847259509</v>
      </c>
      <c r="D68" s="8"/>
      <c r="E68" s="3"/>
      <c r="F68" s="3"/>
      <c r="G68" s="3"/>
      <c r="H68" s="3"/>
      <c r="I68" s="3"/>
      <c r="J68" s="3"/>
      <c r="K68" s="3"/>
      <c r="L68" s="3"/>
      <c r="M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x14ac:dyDescent="0.2">
      <c r="A69" s="10">
        <v>10.199999999999996</v>
      </c>
      <c r="B69" s="10"/>
      <c r="C69" s="10">
        <f t="shared" si="2"/>
        <v>4.5652164929661518</v>
      </c>
      <c r="D69" s="8"/>
      <c r="E69" s="3"/>
      <c r="F69" s="3"/>
      <c r="G69" s="3"/>
      <c r="H69" s="3"/>
      <c r="I69" s="3"/>
      <c r="J69" s="3"/>
      <c r="K69" s="3"/>
      <c r="L69" s="3"/>
      <c r="M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x14ac:dyDescent="0.2">
      <c r="A70" s="10">
        <v>10.399999999999995</v>
      </c>
      <c r="B70" s="10"/>
      <c r="C70" s="10">
        <f t="shared" si="2"/>
        <v>4.5604429574950398</v>
      </c>
      <c r="D70" s="8"/>
      <c r="E70" s="3"/>
      <c r="F70" s="3"/>
      <c r="G70" s="3"/>
      <c r="H70" s="3"/>
      <c r="I70" s="3"/>
      <c r="J70" s="3"/>
      <c r="K70" s="3"/>
      <c r="L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x14ac:dyDescent="0.2">
      <c r="A71" s="10">
        <v>10.599999999999994</v>
      </c>
      <c r="B71" s="10"/>
      <c r="C71" s="10">
        <f t="shared" si="2"/>
        <v>4.555187683323517</v>
      </c>
      <c r="D71" s="8"/>
      <c r="E71" s="3"/>
      <c r="F71" s="3"/>
      <c r="G71" s="3"/>
      <c r="H71" s="3"/>
      <c r="I71" s="3"/>
      <c r="J71" s="3"/>
      <c r="K71" s="3"/>
      <c r="L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x14ac:dyDescent="0.2">
      <c r="A72" s="10">
        <v>10.799999999999994</v>
      </c>
      <c r="B72" s="10"/>
      <c r="C72" s="10">
        <f t="shared" si="2"/>
        <v>4.5494125380957593</v>
      </c>
      <c r="D72" s="8"/>
      <c r="E72" s="3"/>
      <c r="F72" s="3"/>
      <c r="G72" s="3"/>
      <c r="H72" s="3"/>
      <c r="I72" s="3"/>
      <c r="J72" s="3"/>
      <c r="K72" s="3"/>
      <c r="L72" s="3"/>
      <c r="M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x14ac:dyDescent="0.2">
      <c r="A73" s="10">
        <v>10.999999999999993</v>
      </c>
      <c r="B73" s="10"/>
      <c r="C73" s="10">
        <f t="shared" si="2"/>
        <v>4.5430771691025953</v>
      </c>
      <c r="D73" s="8"/>
      <c r="E73" s="3"/>
      <c r="F73" s="3"/>
      <c r="G73" s="3"/>
      <c r="H73" s="3"/>
      <c r="I73" s="3"/>
      <c r="J73" s="3"/>
      <c r="K73" s="3"/>
      <c r="L73" s="3"/>
      <c r="M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x14ac:dyDescent="0.2">
      <c r="A74" s="10">
        <v>11.199999999999992</v>
      </c>
      <c r="B74" s="10"/>
      <c r="C74" s="10">
        <f t="shared" si="2"/>
        <v>4.5361389187141752</v>
      </c>
      <c r="D74" s="8"/>
      <c r="E74" s="3"/>
      <c r="F74" s="3"/>
      <c r="G74" s="3"/>
      <c r="H74" s="3"/>
      <c r="I74" s="3"/>
      <c r="J74" s="3"/>
      <c r="K74" s="3"/>
      <c r="L74" s="3"/>
      <c r="M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x14ac:dyDescent="0.2">
      <c r="A75" s="10">
        <v>11.399999999999991</v>
      </c>
      <c r="B75" s="10"/>
      <c r="C75" s="10">
        <f t="shared" si="2"/>
        <v>4.5285527382319488</v>
      </c>
      <c r="D75" s="8"/>
      <c r="E75" s="3"/>
      <c r="F75" s="3"/>
      <c r="G75" s="3"/>
      <c r="H75" s="3"/>
      <c r="I75" s="3"/>
      <c r="J75" s="3"/>
      <c r="K75" s="3"/>
      <c r="L75" s="3"/>
      <c r="M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x14ac:dyDescent="0.2">
      <c r="A76" s="10">
        <v>11.599999999999991</v>
      </c>
      <c r="B76" s="10"/>
      <c r="C76" s="10">
        <f t="shared" si="2"/>
        <v>4.5202711001599427</v>
      </c>
      <c r="D76" s="8"/>
      <c r="E76" s="3"/>
      <c r="F76" s="3"/>
      <c r="G76" s="3"/>
      <c r="H76" s="3"/>
      <c r="I76" s="3"/>
      <c r="J76" s="3"/>
      <c r="K76" s="3"/>
      <c r="L76" s="3"/>
      <c r="M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x14ac:dyDescent="0.2">
      <c r="A77" s="10">
        <v>11.79999999999999</v>
      </c>
      <c r="B77" s="10"/>
      <c r="C77" s="10">
        <f t="shared" si="2"/>
        <v>4.5112439088953415</v>
      </c>
      <c r="D77" s="8"/>
      <c r="E77" s="3"/>
      <c r="F77" s="3"/>
      <c r="G77" s="3"/>
      <c r="H77" s="3"/>
      <c r="I77" s="3"/>
      <c r="J77" s="3"/>
      <c r="K77" s="3"/>
      <c r="L77" s="3"/>
      <c r="M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x14ac:dyDescent="0.2">
      <c r="A78" s="10">
        <v>11.999999999999989</v>
      </c>
      <c r="B78" s="10"/>
      <c r="C78" s="10">
        <f t="shared" si="2"/>
        <v>4.5014184098383732</v>
      </c>
      <c r="D78" s="8"/>
      <c r="E78" s="3"/>
      <c r="F78" s="3"/>
      <c r="G78" s="3"/>
      <c r="H78" s="3"/>
      <c r="I78" s="3"/>
      <c r="J78" s="3"/>
      <c r="K78" s="3"/>
      <c r="L78" s="3"/>
      <c r="M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x14ac:dyDescent="0.2">
      <c r="A79" s="10">
        <v>12.199999999999989</v>
      </c>
      <c r="B79" s="10"/>
      <c r="C79" s="10">
        <f t="shared" si="2"/>
        <v>4.4907390969214891</v>
      </c>
      <c r="D79" s="8"/>
      <c r="E79" s="3"/>
      <c r="F79" s="3"/>
      <c r="G79" s="3"/>
      <c r="H79" s="3"/>
      <c r="I79" s="3"/>
      <c r="J79" s="3"/>
      <c r="K79" s="3"/>
      <c r="L79" s="3"/>
      <c r="M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x14ac:dyDescent="0.2">
      <c r="A80" s="10">
        <v>12.399999999999988</v>
      </c>
      <c r="B80" s="10"/>
      <c r="C80" s="10">
        <f t="shared" si="2"/>
        <v>4.4791476185578567</v>
      </c>
      <c r="D80" s="8"/>
      <c r="E80" s="3"/>
      <c r="F80" s="3"/>
      <c r="G80" s="3"/>
      <c r="H80" s="3"/>
      <c r="I80" s="3"/>
      <c r="J80" s="3"/>
      <c r="K80" s="3"/>
      <c r="L80" s="3"/>
      <c r="M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x14ac:dyDescent="0.2">
      <c r="A81" s="10">
        <v>12.599999999999987</v>
      </c>
      <c r="B81" s="10"/>
      <c r="C81" s="10">
        <f t="shared" si="2"/>
        <v>4.4665826820091468</v>
      </c>
      <c r="D81" s="8"/>
      <c r="E81" s="3"/>
      <c r="F81" s="3"/>
      <c r="G81" s="3"/>
      <c r="H81" s="3"/>
      <c r="I81" s="3"/>
      <c r="J81" s="3"/>
      <c r="K81" s="3"/>
      <c r="L81" s="3"/>
      <c r="M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x14ac:dyDescent="0.2">
      <c r="A82" s="10">
        <v>12.799999999999986</v>
      </c>
      <c r="B82" s="10"/>
      <c r="C82" s="10">
        <f t="shared" si="2"/>
        <v>4.4529799561726282</v>
      </c>
      <c r="D82" s="8"/>
      <c r="E82" s="3"/>
      <c r="F82" s="3"/>
      <c r="G82" s="3"/>
      <c r="H82" s="3"/>
      <c r="I82" s="3"/>
      <c r="J82" s="3"/>
      <c r="K82" s="3"/>
      <c r="L82" s="3"/>
      <c r="M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x14ac:dyDescent="0.2">
      <c r="A83" s="10">
        <v>12.999999999999986</v>
      </c>
      <c r="B83" s="10"/>
      <c r="C83" s="10">
        <f t="shared" ref="C83:C118" si="3">LOG((10^$G$5)/(1+10^$G$2)*(10^(-1*(A83/$G$3)^$G$4+$G$2)+10^(-1*(A83/$G$6)^$G$4)))</f>
        <v>4.4382719727875575</v>
      </c>
      <c r="D83" s="8"/>
      <c r="E83" s="3"/>
      <c r="F83" s="3"/>
      <c r="G83" s="3"/>
      <c r="H83" s="3"/>
      <c r="I83" s="3"/>
      <c r="J83" s="3"/>
      <c r="K83" s="3"/>
      <c r="L83" s="3"/>
      <c r="M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x14ac:dyDescent="0.2">
      <c r="A84" s="10">
        <v>13.199999999999985</v>
      </c>
      <c r="B84" s="10"/>
      <c r="C84" s="10">
        <f t="shared" si="3"/>
        <v>4.4223880260608821</v>
      </c>
      <c r="D84" s="8"/>
      <c r="E84" s="3"/>
      <c r="F84" s="3"/>
      <c r="G84" s="3"/>
      <c r="H84" s="3"/>
      <c r="I84" s="3"/>
      <c r="J84" s="3"/>
      <c r="K84" s="3"/>
      <c r="L84" s="3"/>
      <c r="M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x14ac:dyDescent="0.2">
      <c r="A85" s="10">
        <v>13.399999999999984</v>
      </c>
      <c r="B85" s="10"/>
      <c r="C85" s="10">
        <f t="shared" si="3"/>
        <v>4.4052540707122345</v>
      </c>
      <c r="D85" s="8"/>
      <c r="E85" s="3"/>
      <c r="F85" s="3"/>
      <c r="G85" s="3"/>
      <c r="H85" s="3"/>
      <c r="I85" s="3"/>
      <c r="J85" s="3"/>
      <c r="K85" s="3"/>
      <c r="L85" s="3"/>
      <c r="M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x14ac:dyDescent="0.2">
      <c r="A86" s="10">
        <v>13.599999999999984</v>
      </c>
      <c r="B86" s="10"/>
      <c r="C86" s="10">
        <f t="shared" si="3"/>
        <v>4.3867926184382382</v>
      </c>
      <c r="D86" s="8"/>
      <c r="E86" s="3"/>
      <c r="F86" s="3"/>
      <c r="G86" s="3"/>
      <c r="H86" s="3"/>
      <c r="I86" s="3"/>
      <c r="J86" s="3"/>
      <c r="K86" s="3"/>
      <c r="L86" s="3"/>
      <c r="M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x14ac:dyDescent="0.2">
      <c r="A87" s="10">
        <v>13.799999999999983</v>
      </c>
      <c r="B87" s="10"/>
      <c r="C87" s="10">
        <f t="shared" si="3"/>
        <v>4.366922632796105</v>
      </c>
      <c r="D87" s="8"/>
      <c r="E87" s="3"/>
      <c r="F87" s="3"/>
      <c r="G87" s="3"/>
      <c r="H87" s="3"/>
      <c r="I87" s="3"/>
      <c r="J87" s="3"/>
      <c r="K87" s="3"/>
      <c r="L87" s="3"/>
      <c r="M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x14ac:dyDescent="0.2">
      <c r="A88" s="10">
        <v>13.999999999999982</v>
      </c>
      <c r="B88" s="10"/>
      <c r="C88" s="10">
        <f t="shared" si="3"/>
        <v>4.3455594225065486</v>
      </c>
      <c r="D88" s="8"/>
      <c r="E88" s="3"/>
      <c r="F88" s="3"/>
      <c r="G88" s="3"/>
      <c r="H88" s="3"/>
      <c r="I88" s="3"/>
      <c r="J88" s="3"/>
      <c r="K88" s="3"/>
      <c r="L88" s="3"/>
      <c r="M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x14ac:dyDescent="0.2">
      <c r="A89" s="10">
        <v>14.199999999999982</v>
      </c>
      <c r="B89" s="10"/>
      <c r="C89" s="10">
        <f t="shared" si="3"/>
        <v>4.3226145331759884</v>
      </c>
      <c r="D89" s="8"/>
      <c r="E89" s="3"/>
      <c r="F89" s="3"/>
      <c r="G89" s="3"/>
      <c r="H89" s="3"/>
      <c r="I89" s="3"/>
      <c r="J89" s="3"/>
      <c r="K89" s="3"/>
      <c r="L89" s="3"/>
      <c r="M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x14ac:dyDescent="0.2">
      <c r="A90" s="10">
        <v>14.399999999999981</v>
      </c>
      <c r="B90" s="10"/>
      <c r="C90" s="10">
        <f t="shared" si="3"/>
        <v>4.2979956374380626</v>
      </c>
      <c r="D90" s="8"/>
      <c r="E90" s="3"/>
      <c r="F90" s="3"/>
      <c r="G90" s="3"/>
      <c r="H90" s="3"/>
      <c r="I90" s="3"/>
      <c r="J90" s="3"/>
      <c r="K90" s="3"/>
      <c r="L90" s="3"/>
      <c r="M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x14ac:dyDescent="0.2">
      <c r="A91" s="10">
        <v>14.59999999999998</v>
      </c>
      <c r="B91" s="10"/>
      <c r="C91" s="10">
        <f t="shared" si="3"/>
        <v>4.271606423514438</v>
      </c>
      <c r="D91" s="8"/>
      <c r="E91" s="3"/>
      <c r="F91" s="3"/>
      <c r="G91" s="3"/>
      <c r="H91" s="3"/>
      <c r="I91" s="3"/>
      <c r="J91" s="3"/>
      <c r="K91" s="3"/>
      <c r="L91" s="3"/>
      <c r="M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x14ac:dyDescent="0.2">
      <c r="A92" s="10">
        <v>14.799999999999979</v>
      </c>
      <c r="B92" s="10"/>
      <c r="C92" s="10">
        <f t="shared" si="3"/>
        <v>4.24334648219493</v>
      </c>
      <c r="D92" s="8"/>
      <c r="E92" s="3"/>
      <c r="F92" s="3"/>
      <c r="G92" s="3"/>
      <c r="H92" s="3"/>
      <c r="I92" s="3"/>
      <c r="J92" s="3"/>
      <c r="K92" s="3"/>
      <c r="L92" s="3"/>
      <c r="M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x14ac:dyDescent="0.2">
      <c r="A93" s="10">
        <v>14.999999999999979</v>
      </c>
      <c r="B93" s="10"/>
      <c r="C93" s="10">
        <f t="shared" si="3"/>
        <v>4.2131111922369167</v>
      </c>
      <c r="D93" s="8"/>
      <c r="E93" s="3"/>
      <c r="F93" s="3"/>
      <c r="G93" s="3"/>
      <c r="H93" s="3"/>
      <c r="I93" s="3"/>
      <c r="J93" s="3"/>
      <c r="K93" s="3"/>
      <c r="L93" s="3"/>
      <c r="M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x14ac:dyDescent="0.2">
      <c r="A94" s="10">
        <v>15.199999999999978</v>
      </c>
      <c r="B94" s="10"/>
      <c r="C94" s="10">
        <f t="shared" si="3"/>
        <v>4.1807916041840603</v>
      </c>
      <c r="D94" s="8"/>
      <c r="E94" s="3"/>
      <c r="F94" s="3"/>
      <c r="G94" s="3"/>
      <c r="H94" s="3"/>
      <c r="I94" s="3"/>
      <c r="J94" s="3"/>
      <c r="K94" s="3"/>
      <c r="L94" s="3"/>
      <c r="M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x14ac:dyDescent="0.2">
      <c r="A95" s="10">
        <v>15.399999999999977</v>
      </c>
      <c r="B95" s="10"/>
      <c r="C95" s="10">
        <f t="shared" si="3"/>
        <v>4.1462743226043282</v>
      </c>
      <c r="D95" s="8"/>
      <c r="E95" s="3"/>
      <c r="F95" s="3"/>
      <c r="G95" s="3"/>
      <c r="H95" s="3"/>
      <c r="I95" s="3"/>
      <c r="J95" s="3"/>
      <c r="K95" s="3"/>
      <c r="L95" s="3"/>
      <c r="M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x14ac:dyDescent="0.2">
      <c r="A96" s="10">
        <v>15.599999999999977</v>
      </c>
      <c r="B96" s="10"/>
      <c r="C96" s="10">
        <f t="shared" si="3"/>
        <v>4.1094413867473207</v>
      </c>
      <c r="D96" s="8"/>
      <c r="E96" s="3"/>
      <c r="F96" s="3"/>
      <c r="G96" s="3"/>
      <c r="H96" s="3"/>
      <c r="I96" s="3"/>
      <c r="J96" s="3"/>
      <c r="K96" s="3"/>
      <c r="L96" s="3"/>
      <c r="M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x14ac:dyDescent="0.2">
      <c r="A97" s="10">
        <v>15.799999999999976</v>
      </c>
      <c r="B97" s="10"/>
      <c r="C97" s="10">
        <f t="shared" si="3"/>
        <v>4.0701701496208953</v>
      </c>
      <c r="D97" s="8"/>
      <c r="E97" s="3"/>
      <c r="F97" s="3"/>
      <c r="G97" s="3"/>
      <c r="H97" s="3"/>
      <c r="I97" s="3"/>
      <c r="J97" s="3"/>
      <c r="K97" s="3"/>
      <c r="L97" s="3"/>
      <c r="M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x14ac:dyDescent="0.2">
      <c r="A98" s="10">
        <v>15.999999999999975</v>
      </c>
      <c r="B98" s="10"/>
      <c r="C98" s="10">
        <f t="shared" si="3"/>
        <v>4.0283331554870969</v>
      </c>
      <c r="D98" s="8"/>
      <c r="E98" s="3"/>
      <c r="F98" s="3"/>
      <c r="G98" s="3"/>
      <c r="H98" s="3"/>
      <c r="I98" s="3"/>
      <c r="J98" s="3"/>
      <c r="K98" s="3"/>
      <c r="L98" s="3"/>
      <c r="M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x14ac:dyDescent="0.2">
      <c r="A99" s="10">
        <v>16.199999999999974</v>
      </c>
      <c r="B99" s="10"/>
      <c r="C99" s="10">
        <f t="shared" si="3"/>
        <v>3.9837980157773867</v>
      </c>
      <c r="D99" s="8"/>
      <c r="E99" s="3"/>
      <c r="F99" s="3"/>
      <c r="G99" s="3"/>
      <c r="H99" s="3"/>
      <c r="I99" s="3"/>
      <c r="J99" s="3"/>
      <c r="K99" s="3"/>
      <c r="L99" s="3"/>
      <c r="M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x14ac:dyDescent="0.2">
      <c r="A100" s="10">
        <v>16.399999999999974</v>
      </c>
      <c r="B100" s="10"/>
      <c r="C100" s="10">
        <f t="shared" si="3"/>
        <v>3.9364272834271818</v>
      </c>
      <c r="D100" s="8"/>
      <c r="E100" s="3"/>
      <c r="F100" s="3"/>
      <c r="G100" s="3"/>
      <c r="H100" s="3"/>
      <c r="I100" s="3"/>
      <c r="J100" s="3"/>
      <c r="K100" s="3"/>
      <c r="L100" s="3"/>
      <c r="M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x14ac:dyDescent="0.2">
      <c r="A101" s="10">
        <v>16.599999999999973</v>
      </c>
      <c r="B101" s="10"/>
      <c r="C101" s="10">
        <f t="shared" si="3"/>
        <v>3.8860783256296862</v>
      </c>
      <c r="D101" s="8"/>
      <c r="E101" s="3"/>
      <c r="F101" s="3"/>
      <c r="G101" s="3"/>
      <c r="H101" s="3"/>
      <c r="I101" s="3"/>
      <c r="J101" s="3"/>
      <c r="K101" s="3"/>
      <c r="L101" s="3"/>
      <c r="M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x14ac:dyDescent="0.2">
      <c r="A102" s="10">
        <v>16.799999999999972</v>
      </c>
      <c r="B102" s="10"/>
      <c r="C102" s="10">
        <f t="shared" si="3"/>
        <v>3.8326031950090331</v>
      </c>
      <c r="D102" s="8"/>
      <c r="E102" s="3"/>
      <c r="F102" s="3"/>
      <c r="G102" s="3"/>
      <c r="H102" s="3"/>
      <c r="I102" s="3"/>
      <c r="J102" s="3"/>
      <c r="K102" s="3"/>
      <c r="L102" s="3"/>
      <c r="M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x14ac:dyDescent="0.2">
      <c r="A103" s="10">
        <v>16.999999999999972</v>
      </c>
      <c r="B103" s="10"/>
      <c r="C103" s="10">
        <f t="shared" si="3"/>
        <v>3.7758484992127208</v>
      </c>
      <c r="D103" s="8"/>
      <c r="E103" s="3"/>
      <c r="F103" s="3"/>
      <c r="G103" s="3"/>
      <c r="H103" s="3"/>
      <c r="I103" s="3"/>
      <c r="J103" s="3"/>
      <c r="K103" s="3"/>
      <c r="L103" s="3"/>
      <c r="M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x14ac:dyDescent="0.2">
      <c r="A104" s="10">
        <v>17.199999999999971</v>
      </c>
      <c r="B104" s="10"/>
      <c r="C104" s="10">
        <f t="shared" si="3"/>
        <v>3.7156552689233617</v>
      </c>
      <c r="D104" s="8"/>
      <c r="E104" s="3"/>
      <c r="F104" s="3"/>
      <c r="G104" s="3"/>
      <c r="H104" s="3"/>
      <c r="I104" s="3"/>
      <c r="J104" s="3"/>
      <c r="K104" s="3"/>
      <c r="L104" s="3"/>
      <c r="M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x14ac:dyDescent="0.2">
      <c r="A105" s="10">
        <v>17.39999999999997</v>
      </c>
      <c r="B105" s="10"/>
      <c r="C105" s="10">
        <f t="shared" si="3"/>
        <v>3.6518588242897243</v>
      </c>
      <c r="D105" s="8"/>
      <c r="E105" s="3"/>
      <c r="F105" s="3"/>
      <c r="G105" s="3"/>
      <c r="H105" s="3"/>
      <c r="I105" s="3"/>
      <c r="J105" s="3"/>
      <c r="K105" s="3"/>
      <c r="L105" s="3"/>
      <c r="M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x14ac:dyDescent="0.2">
      <c r="A106" s="10">
        <v>17.599999999999969</v>
      </c>
      <c r="B106" s="10"/>
      <c r="C106" s="10">
        <f t="shared" si="3"/>
        <v>3.584288639777081</v>
      </c>
      <c r="D106" s="8"/>
      <c r="E106" s="3"/>
      <c r="F106" s="3"/>
      <c r="G106" s="3"/>
      <c r="H106" s="3"/>
      <c r="I106" s="3"/>
      <c r="J106" s="3"/>
      <c r="K106" s="3"/>
      <c r="L106" s="3"/>
      <c r="M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x14ac:dyDescent="0.2">
      <c r="A107" s="10">
        <v>17.799999999999969</v>
      </c>
      <c r="B107" s="10"/>
      <c r="C107" s="10">
        <f t="shared" si="3"/>
        <v>3.5127682074368614</v>
      </c>
      <c r="D107" s="8"/>
      <c r="E107" s="3"/>
      <c r="F107" s="3"/>
      <c r="G107" s="3"/>
      <c r="H107" s="3"/>
      <c r="I107" s="3"/>
      <c r="J107" s="3"/>
      <c r="K107" s="3"/>
      <c r="L107" s="3"/>
      <c r="M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x14ac:dyDescent="0.2">
      <c r="A108" s="10">
        <v>17.999999999999968</v>
      </c>
      <c r="B108" s="10"/>
      <c r="C108" s="10">
        <f t="shared" si="3"/>
        <v>3.4371148985955959</v>
      </c>
      <c r="D108" s="8"/>
      <c r="E108" s="3"/>
      <c r="F108" s="3"/>
      <c r="G108" s="3"/>
      <c r="H108" s="3"/>
      <c r="I108" s="3"/>
      <c r="J108" s="3"/>
      <c r="K108" s="3"/>
      <c r="L108" s="3"/>
      <c r="M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x14ac:dyDescent="0.2">
      <c r="A109" s="10">
        <v>18.199999999999967</v>
      </c>
      <c r="B109" s="10"/>
      <c r="C109" s="10">
        <f t="shared" si="3"/>
        <v>3.3571398239631867</v>
      </c>
      <c r="D109" s="8"/>
      <c r="E109" s="3"/>
      <c r="F109" s="3"/>
      <c r="G109" s="3"/>
      <c r="H109" s="3"/>
      <c r="I109" s="3"/>
      <c r="J109" s="3"/>
      <c r="K109" s="3"/>
      <c r="L109" s="3"/>
      <c r="M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x14ac:dyDescent="0.2">
      <c r="A110" s="10">
        <v>18.399999999999967</v>
      </c>
      <c r="B110" s="10"/>
      <c r="C110" s="10">
        <f t="shared" si="3"/>
        <v>3.2726476921604455</v>
      </c>
      <c r="D110" s="8"/>
      <c r="E110" s="3"/>
      <c r="F110" s="3"/>
      <c r="G110" s="3"/>
      <c r="H110" s="3"/>
      <c r="I110" s="3"/>
      <c r="J110" s="3"/>
      <c r="K110" s="3"/>
      <c r="L110" s="3"/>
      <c r="M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x14ac:dyDescent="0.2">
      <c r="A111" s="10">
        <v>18.599999999999966</v>
      </c>
      <c r="B111" s="10"/>
      <c r="C111" s="10">
        <f t="shared" si="3"/>
        <v>3.1834366666659659</v>
      </c>
      <c r="D111" s="8"/>
      <c r="E111" s="3"/>
      <c r="F111" s="3"/>
      <c r="G111" s="3"/>
      <c r="H111" s="3"/>
      <c r="I111" s="3"/>
      <c r="J111" s="3"/>
      <c r="K111" s="3"/>
      <c r="L111" s="3"/>
      <c r="M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x14ac:dyDescent="0.2">
      <c r="A112" s="10">
        <v>18.799999999999965</v>
      </c>
      <c r="B112" s="10"/>
      <c r="C112" s="10">
        <f t="shared" si="3"/>
        <v>3.0892982211822826</v>
      </c>
      <c r="D112" s="8"/>
      <c r="E112" s="3"/>
      <c r="F112" s="3"/>
      <c r="G112" s="3"/>
      <c r="H112" s="3"/>
      <c r="I112" s="3"/>
      <c r="J112" s="3"/>
      <c r="K112" s="3"/>
      <c r="L112" s="3"/>
      <c r="M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x14ac:dyDescent="0.2">
      <c r="A113" s="10">
        <v>18.999999999999964</v>
      </c>
      <c r="B113" s="10"/>
      <c r="C113" s="10">
        <f t="shared" si="3"/>
        <v>2.9900169934213334</v>
      </c>
      <c r="D113" s="8"/>
      <c r="E113" s="3"/>
      <c r="F113" s="3"/>
      <c r="G113" s="3"/>
      <c r="H113" s="3"/>
      <c r="I113" s="3"/>
      <c r="J113" s="3"/>
      <c r="K113" s="3"/>
      <c r="L113" s="3"/>
      <c r="M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x14ac:dyDescent="0.2">
      <c r="A114" s="10">
        <v>19.199999999999964</v>
      </c>
      <c r="B114" s="10"/>
      <c r="C114" s="10">
        <f t="shared" si="3"/>
        <v>2.8853706373092232</v>
      </c>
      <c r="D114" s="8"/>
      <c r="E114" s="3"/>
      <c r="F114" s="3"/>
      <c r="G114" s="3"/>
      <c r="H114" s="3"/>
      <c r="I114" s="3"/>
      <c r="J114" s="3"/>
      <c r="K114" s="3"/>
      <c r="L114" s="3"/>
      <c r="M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x14ac:dyDescent="0.2">
      <c r="A115" s="10">
        <v>19.399999999999963</v>
      </c>
      <c r="B115" s="10"/>
      <c r="C115" s="10">
        <f t="shared" si="3"/>
        <v>2.7751296736103011</v>
      </c>
      <c r="D115" s="8"/>
      <c r="E115" s="3"/>
      <c r="F115" s="3"/>
      <c r="G115" s="3"/>
      <c r="H115" s="3"/>
      <c r="I115" s="3"/>
      <c r="J115" s="3"/>
      <c r="K115" s="3"/>
      <c r="L115" s="3"/>
      <c r="M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x14ac:dyDescent="0.2">
      <c r="A116" s="10">
        <v>19.599999999999962</v>
      </c>
      <c r="B116" s="10"/>
      <c r="C116" s="10">
        <f t="shared" si="3"/>
        <v>2.6590573389705194</v>
      </c>
      <c r="D116" s="8"/>
      <c r="E116" s="3"/>
      <c r="F116" s="3"/>
      <c r="G116" s="3"/>
      <c r="H116" s="3"/>
      <c r="I116" s="3"/>
      <c r="J116" s="3"/>
      <c r="K116" s="3"/>
      <c r="L116" s="3"/>
      <c r="M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x14ac:dyDescent="0.2">
      <c r="A117" s="10">
        <v>19.799999999999962</v>
      </c>
      <c r="B117" s="10"/>
      <c r="C117" s="10">
        <f t="shared" si="3"/>
        <v>2.5369094333801203</v>
      </c>
      <c r="D117" s="8"/>
      <c r="E117" s="3"/>
      <c r="F117" s="3"/>
      <c r="G117" s="3"/>
      <c r="H117" s="3"/>
      <c r="I117" s="3"/>
      <c r="J117" s="3"/>
      <c r="K117" s="3"/>
      <c r="L117" s="3"/>
      <c r="M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x14ac:dyDescent="0.2">
      <c r="A118" s="10">
        <v>19.999999999999961</v>
      </c>
      <c r="B118" s="10"/>
      <c r="C118" s="10">
        <f t="shared" si="3"/>
        <v>2.4084341660555997</v>
      </c>
      <c r="D118" s="8"/>
      <c r="E118" s="3"/>
      <c r="F118" s="3"/>
      <c r="G118" s="3"/>
      <c r="H118" s="3"/>
      <c r="I118" s="3"/>
      <c r="J118" s="3"/>
      <c r="K118" s="3"/>
      <c r="L118" s="3"/>
      <c r="M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</sheetData>
  <mergeCells count="1">
    <mergeCell ref="F12:L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Sous Vide Interior Data</vt:lpstr>
      <vt:lpstr>12628 SVI_Albert</vt:lpstr>
      <vt:lpstr>12662 SVI_Coroller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Sous Vide Internal Survival Data</dc:title>
  <dc:creator>Andrew Close</dc:creator>
  <cp:lastModifiedBy>Ginn, Michael</cp:lastModifiedBy>
  <dcterms:created xsi:type="dcterms:W3CDTF">2015-01-26T14:32:41Z</dcterms:created>
  <dcterms:modified xsi:type="dcterms:W3CDTF">2016-11-01T18:18:45Z</dcterms:modified>
</cp:coreProperties>
</file>