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20" windowWidth="15180" windowHeight="8070"/>
  </bookViews>
  <sheets>
    <sheet name="Whole Food 12662" sheetId="2" r:id="rId1"/>
    <sheet name="12662 Weibull" sheetId="10" r:id="rId2"/>
    <sheet name="Sheet3" sheetId="3" r:id="rId3"/>
  </sheets>
  <definedNames>
    <definedName name="solver_adj" localSheetId="1" hidden="1">'12662 Weibull'!$G$3:$G$5</definedName>
    <definedName name="solver_cvg" localSheetId="1" hidden="1">0.0000000001</definedName>
    <definedName name="solver_drv" localSheetId="1" hidden="1">2</definedName>
    <definedName name="solver_est" localSheetId="1" hidden="1">2</definedName>
    <definedName name="solver_itr" localSheetId="1" hidden="1">10000</definedName>
    <definedName name="solver_lhs1" localSheetId="1" hidden="1">'12662 Weibull'!$G$4</definedName>
    <definedName name="solver_lhs2" localSheetId="1" hidden="1">'12662 Weibull'!$G$4</definedName>
    <definedName name="solver_lhs3" localSheetId="1" hidden="1">'12662 Weibull'!$G$3</definedName>
    <definedName name="solver_lhs4" localSheetId="1" hidden="1">'12662 Weibull'!$G$3</definedName>
    <definedName name="solver_lhs5" localSheetId="1" hidden="1">'12662 Weibull'!$G$4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2</definedName>
    <definedName name="solver_opt" localSheetId="1" hidden="1">'12662 Weibull'!$D$14</definedName>
    <definedName name="solver_pre" localSheetId="1" hidden="1">0.000000000001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'12662 Weibull'!$J$1</definedName>
    <definedName name="solver_rhs2" localSheetId="1" hidden="1">'12662 Weibull'!$J$1</definedName>
    <definedName name="solver_rhs3" localSheetId="1" hidden="1">'12662 Weibull'!$G$4</definedName>
    <definedName name="solver_rhs4" localSheetId="1" hidden="1">'12662 Weibull'!$J$1</definedName>
    <definedName name="solver_rhs5" localSheetId="1" hidden="1">'12662 Weibull'!$J$1</definedName>
    <definedName name="solver_scl" localSheetId="1" hidden="1">0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52511"/>
</workbook>
</file>

<file path=xl/calcChain.xml><?xml version="1.0" encoding="utf-8"?>
<calcChain xmlns="http://schemas.openxmlformats.org/spreadsheetml/2006/main">
  <c r="M3" i="10" l="1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C2" i="10"/>
  <c r="D2" i="10" s="1"/>
  <c r="D14" i="10" l="1"/>
</calcChain>
</file>

<file path=xl/sharedStrings.xml><?xml version="1.0" encoding="utf-8"?>
<sst xmlns="http://schemas.openxmlformats.org/spreadsheetml/2006/main" count="74" uniqueCount="32">
  <si>
    <t>Time</t>
  </si>
  <si>
    <t>CFU</t>
  </si>
  <si>
    <t>A1</t>
  </si>
  <si>
    <t>A2</t>
  </si>
  <si>
    <t>B1</t>
  </si>
  <si>
    <t>B2</t>
  </si>
  <si>
    <t>D1</t>
  </si>
  <si>
    <t>D2</t>
  </si>
  <si>
    <t>Strain</t>
  </si>
  <si>
    <t>Replicate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</si>
  <si>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</si>
  <si>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</si>
  <si>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</si>
  <si>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</si>
  <si>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</si>
  <si>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</si>
  <si>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</si>
  <si>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</si>
  <si>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</si>
  <si>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</si>
  <si>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</si>
  <si>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</si>
  <si>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</si>
  <si>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For identification purposes reformulated as</t>
  </si>
  <si>
    <t>as can be derived from</t>
  </si>
  <si>
    <t>delta</t>
  </si>
  <si>
    <t>p</t>
  </si>
  <si>
    <t>N/N0= 10**(-((t/delta)**p))</t>
  </si>
  <si>
    <t>LOG10(N)=LOG10(N0)-((t/delta)**p)</t>
  </si>
  <si>
    <t>P. Mafart, O. Couvert, S. Gaillard and I. Leguerinel 2002. On calculating sterility in thermal preservation methods: application of the Weibull frequency distribution model. International Journal of Food Microbiology, 72, 107-113</t>
  </si>
  <si>
    <t>50C</t>
  </si>
  <si>
    <t>Tmperature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</si>
</sst>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164" fontId="0" fillId="0" borderId="0" xfId="0" applyNumberFormat="1"/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2" fontId="4" fillId="0" borderId="0" xfId="0" applyNumberFormat="1" applyFont="1"/>
    <xf numFmtId="2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Weibull'!$A$2:$A$13</c:f>
              <c:numCache>
                <c:formatCode>0.00</c:formatCode>
                <c:ptCount val="12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180</c:v>
                </c:pt>
                <c:pt idx="4">
                  <c:v>40</c:v>
                </c:pt>
                <c:pt idx="5">
                  <c:v>80</c:v>
                </c:pt>
                <c:pt idx="6">
                  <c:v>120</c:v>
                </c:pt>
                <c:pt idx="7">
                  <c:v>180</c:v>
                </c:pt>
                <c:pt idx="8">
                  <c:v>40</c:v>
                </c:pt>
                <c:pt idx="9">
                  <c:v>80</c:v>
                </c:pt>
                <c:pt idx="10">
                  <c:v>120</c:v>
                </c:pt>
                <c:pt idx="11">
                  <c:v>180</c:v>
                </c:pt>
              </c:numCache>
            </c:numRef>
          </c:xVal>
          <c:yVal>
            <c:numRef>
              <c:f>'12662 Weibull'!$B$2:$B$13</c:f>
              <c:numCache>
                <c:formatCode>0.00</c:formatCode>
                <c:ptCount val="12"/>
                <c:pt idx="0">
                  <c:v>5.568201724066995</c:v>
                </c:pt>
                <c:pt idx="1">
                  <c:v>5.7781512503836439</c:v>
                </c:pt>
                <c:pt idx="2">
                  <c:v>5.1189257528257768</c:v>
                </c:pt>
                <c:pt idx="3">
                  <c:v>3.667452952889954</c:v>
                </c:pt>
                <c:pt idx="4">
                  <c:v>6.2718416065364986</c:v>
                </c:pt>
                <c:pt idx="5">
                  <c:v>5.8864907251724823</c:v>
                </c:pt>
                <c:pt idx="6">
                  <c:v>5.3550682063488511</c:v>
                </c:pt>
                <c:pt idx="7">
                  <c:v>3.3324384599156054</c:v>
                </c:pt>
                <c:pt idx="8">
                  <c:v>6.7558748556724915</c:v>
                </c:pt>
                <c:pt idx="9">
                  <c:v>5.3364597338485291</c:v>
                </c:pt>
                <c:pt idx="10">
                  <c:v>5.2304489213782741</c:v>
                </c:pt>
                <c:pt idx="11">
                  <c:v>3.8450980400142569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Weibull'!$A$17:$A$94</c:f>
              <c:numCache>
                <c:formatCode>0.000</c:formatCode>
                <c:ptCount val="78"/>
                <c:pt idx="0">
                  <c:v>0</c:v>
                </c:pt>
                <c:pt idx="1">
                  <c:v>41.8</c:v>
                </c:pt>
                <c:pt idx="2">
                  <c:v>43.599999999999994</c:v>
                </c:pt>
                <c:pt idx="3">
                  <c:v>45.399999999999991</c:v>
                </c:pt>
                <c:pt idx="4">
                  <c:v>47.199999999999989</c:v>
                </c:pt>
                <c:pt idx="5">
                  <c:v>48.999999999999986</c:v>
                </c:pt>
                <c:pt idx="6">
                  <c:v>50.799999999999983</c:v>
                </c:pt>
                <c:pt idx="7">
                  <c:v>52.59999999999998</c:v>
                </c:pt>
                <c:pt idx="8">
                  <c:v>54.399999999999977</c:v>
                </c:pt>
                <c:pt idx="9">
                  <c:v>56.199999999999974</c:v>
                </c:pt>
                <c:pt idx="10">
                  <c:v>57.999999999999972</c:v>
                </c:pt>
                <c:pt idx="11">
                  <c:v>59.799999999999969</c:v>
                </c:pt>
                <c:pt idx="12">
                  <c:v>61.599999999999966</c:v>
                </c:pt>
                <c:pt idx="13">
                  <c:v>63.399999999999963</c:v>
                </c:pt>
                <c:pt idx="14">
                  <c:v>65.19999999999996</c:v>
                </c:pt>
                <c:pt idx="15">
                  <c:v>66.999999999999957</c:v>
                </c:pt>
                <c:pt idx="16">
                  <c:v>68.799999999999955</c:v>
                </c:pt>
                <c:pt idx="17">
                  <c:v>70.599999999999952</c:v>
                </c:pt>
                <c:pt idx="18">
                  <c:v>72.399999999999949</c:v>
                </c:pt>
                <c:pt idx="19">
                  <c:v>74.199999999999946</c:v>
                </c:pt>
                <c:pt idx="20">
                  <c:v>75.999999999999943</c:v>
                </c:pt>
                <c:pt idx="21">
                  <c:v>77.79999999999994</c:v>
                </c:pt>
                <c:pt idx="22">
                  <c:v>79.599999999999937</c:v>
                </c:pt>
                <c:pt idx="23">
                  <c:v>81.399999999999935</c:v>
                </c:pt>
                <c:pt idx="24">
                  <c:v>83.199999999999932</c:v>
                </c:pt>
                <c:pt idx="25">
                  <c:v>84.999999999999929</c:v>
                </c:pt>
                <c:pt idx="26">
                  <c:v>86.799999999999926</c:v>
                </c:pt>
                <c:pt idx="27">
                  <c:v>88.599999999999923</c:v>
                </c:pt>
                <c:pt idx="28">
                  <c:v>90.39999999999992</c:v>
                </c:pt>
                <c:pt idx="29">
                  <c:v>92.199999999999918</c:v>
                </c:pt>
                <c:pt idx="30">
                  <c:v>93.999999999999915</c:v>
                </c:pt>
                <c:pt idx="31">
                  <c:v>95.799999999999912</c:v>
                </c:pt>
                <c:pt idx="32">
                  <c:v>97.599999999999909</c:v>
                </c:pt>
                <c:pt idx="33">
                  <c:v>99.399999999999906</c:v>
                </c:pt>
                <c:pt idx="34">
                  <c:v>101.1999999999999</c:v>
                </c:pt>
                <c:pt idx="35">
                  <c:v>102.9999999999999</c:v>
                </c:pt>
                <c:pt idx="36">
                  <c:v>104.7999999999999</c:v>
                </c:pt>
                <c:pt idx="37">
                  <c:v>106.59999999999989</c:v>
                </c:pt>
                <c:pt idx="38">
                  <c:v>108.39999999999989</c:v>
                </c:pt>
                <c:pt idx="39">
                  <c:v>110.19999999999989</c:v>
                </c:pt>
                <c:pt idx="40">
                  <c:v>111.99999999999989</c:v>
                </c:pt>
                <c:pt idx="41">
                  <c:v>113.79999999999988</c:v>
                </c:pt>
                <c:pt idx="42">
                  <c:v>115.59999999999988</c:v>
                </c:pt>
                <c:pt idx="43">
                  <c:v>117.39999999999988</c:v>
                </c:pt>
                <c:pt idx="44">
                  <c:v>119.19999999999987</c:v>
                </c:pt>
                <c:pt idx="45">
                  <c:v>120.99999999999987</c:v>
                </c:pt>
                <c:pt idx="46">
                  <c:v>122.79999999999987</c:v>
                </c:pt>
                <c:pt idx="47">
                  <c:v>124.59999999999987</c:v>
                </c:pt>
                <c:pt idx="48">
                  <c:v>126.39999999999986</c:v>
                </c:pt>
                <c:pt idx="49">
                  <c:v>128.19999999999987</c:v>
                </c:pt>
                <c:pt idx="50">
                  <c:v>129.99999999999989</c:v>
                </c:pt>
                <c:pt idx="51">
                  <c:v>131.7999999999999</c:v>
                </c:pt>
                <c:pt idx="52">
                  <c:v>133.59999999999991</c:v>
                </c:pt>
                <c:pt idx="53">
                  <c:v>135.39999999999992</c:v>
                </c:pt>
                <c:pt idx="54">
                  <c:v>137.19999999999993</c:v>
                </c:pt>
                <c:pt idx="55">
                  <c:v>138.99999999999994</c:v>
                </c:pt>
                <c:pt idx="56">
                  <c:v>140.79999999999995</c:v>
                </c:pt>
                <c:pt idx="57">
                  <c:v>142.59999999999997</c:v>
                </c:pt>
                <c:pt idx="58">
                  <c:v>144.39999999999998</c:v>
                </c:pt>
                <c:pt idx="59">
                  <c:v>146.19999999999999</c:v>
                </c:pt>
                <c:pt idx="60">
                  <c:v>148</c:v>
                </c:pt>
                <c:pt idx="61">
                  <c:v>149.80000000000001</c:v>
                </c:pt>
                <c:pt idx="62">
                  <c:v>151.60000000000002</c:v>
                </c:pt>
                <c:pt idx="63">
                  <c:v>153.40000000000003</c:v>
                </c:pt>
                <c:pt idx="64">
                  <c:v>155.20000000000005</c:v>
                </c:pt>
                <c:pt idx="65">
                  <c:v>157.00000000000006</c:v>
                </c:pt>
                <c:pt idx="66">
                  <c:v>158.80000000000007</c:v>
                </c:pt>
                <c:pt idx="67">
                  <c:v>160.60000000000008</c:v>
                </c:pt>
                <c:pt idx="68">
                  <c:v>162.40000000000009</c:v>
                </c:pt>
                <c:pt idx="69">
                  <c:v>164.2000000000001</c:v>
                </c:pt>
                <c:pt idx="70">
                  <c:v>166.00000000000011</c:v>
                </c:pt>
                <c:pt idx="71">
                  <c:v>167.80000000000013</c:v>
                </c:pt>
                <c:pt idx="72">
                  <c:v>169.60000000000014</c:v>
                </c:pt>
                <c:pt idx="73">
                  <c:v>171.40000000000015</c:v>
                </c:pt>
                <c:pt idx="74">
                  <c:v>173.20000000000016</c:v>
                </c:pt>
                <c:pt idx="75">
                  <c:v>175.00000000000017</c:v>
                </c:pt>
                <c:pt idx="76">
                  <c:v>176.80000000000018</c:v>
                </c:pt>
                <c:pt idx="77">
                  <c:v>178.60000000000019</c:v>
                </c:pt>
              </c:numCache>
            </c:numRef>
          </c:xVal>
          <c:yVal>
            <c:numRef>
              <c:f>'12662 Weibull'!$C$17:$C$94</c:f>
              <c:numCache>
                <c:formatCode>0.000</c:formatCode>
                <c:ptCount val="78"/>
                <c:pt idx="0">
                  <c:v>6.2478521070077671</c:v>
                </c:pt>
                <c:pt idx="1">
                  <c:v>6.1339474442043089</c:v>
                </c:pt>
                <c:pt idx="2">
                  <c:v>6.1231565540628239</c:v>
                </c:pt>
                <c:pt idx="3">
                  <c:v>6.1118423892276006</c:v>
                </c:pt>
                <c:pt idx="4">
                  <c:v>6.1000018308169377</c:v>
                </c:pt>
                <c:pt idx="5">
                  <c:v>6.0876318637685927</c:v>
                </c:pt>
                <c:pt idx="6">
                  <c:v>6.0747295696123382</c:v>
                </c:pt>
                <c:pt idx="7">
                  <c:v>6.0612921199893837</c:v>
                </c:pt>
                <c:pt idx="8">
                  <c:v>6.0473167708180338</c:v>
                </c:pt>
                <c:pt idx="9">
                  <c:v>6.0328008570214733</c:v>
                </c:pt>
                <c:pt idx="10">
                  <c:v>6.0177417877469113</c:v>
                </c:pt>
                <c:pt idx="11">
                  <c:v>6.0021370420161677</c:v>
                </c:pt>
                <c:pt idx="12">
                  <c:v>5.9859841647567347</c:v>
                </c:pt>
                <c:pt idx="13">
                  <c:v>5.9692807631696843</c:v>
                </c:pt>
                <c:pt idx="14">
                  <c:v>5.9520245033969195</c:v>
                </c:pt>
                <c:pt idx="15">
                  <c:v>5.9342131074553848</c:v>
                </c:pt>
                <c:pt idx="16">
                  <c:v>5.9158443504101372</c:v>
                </c:pt>
                <c:pt idx="17">
                  <c:v>5.896916057761814</c:v>
                </c:pt>
                <c:pt idx="18">
                  <c:v>5.8774261030270889</c:v>
                </c:pt>
                <c:pt idx="19">
                  <c:v>5.8573724054933676</c:v>
                </c:pt>
                <c:pt idx="20">
                  <c:v>5.8367529281311725</c:v>
                </c:pt>
                <c:pt idx="21">
                  <c:v>5.8155656756496299</c:v>
                </c:pt>
                <c:pt idx="22">
                  <c:v>5.7938086926821164</c:v>
                </c:pt>
                <c:pt idx="23">
                  <c:v>5.7714800620905642</c:v>
                </c:pt>
                <c:pt idx="24">
                  <c:v>5.7485779033781883</c:v>
                </c:pt>
                <c:pt idx="25">
                  <c:v>5.725100371201461</c:v>
                </c:pt>
                <c:pt idx="26">
                  <c:v>5.7010456539731491</c:v>
                </c:pt>
                <c:pt idx="27">
                  <c:v>5.676411972549035</c:v>
                </c:pt>
                <c:pt idx="28">
                  <c:v>5.6511975789916917</c:v>
                </c:pt>
                <c:pt idx="29">
                  <c:v>5.6254007554053294</c:v>
                </c:pt>
                <c:pt idx="30">
                  <c:v>5.5990198128363051</c:v>
                </c:pt>
                <c:pt idx="31">
                  <c:v>5.572053090234391</c:v>
                </c:pt>
                <c:pt idx="32">
                  <c:v>5.5444989534703595</c:v>
                </c:pt>
                <c:pt idx="33">
                  <c:v>5.5163557944058272</c:v>
                </c:pt>
                <c:pt idx="34">
                  <c:v>5.4876220300116803</c:v>
                </c:pt>
                <c:pt idx="35">
                  <c:v>5.4582961015317197</c:v>
                </c:pt>
                <c:pt idx="36">
                  <c:v>5.4283764736884326</c:v>
                </c:pt>
                <c:pt idx="37">
                  <c:v>5.3978616339280929</c:v>
                </c:pt>
                <c:pt idx="38">
                  <c:v>5.3667500917025937</c:v>
                </c:pt>
                <c:pt idx="39">
                  <c:v>5.3350403777856368</c:v>
                </c:pt>
                <c:pt idx="40">
                  <c:v>5.3027310436211135</c:v>
                </c:pt>
                <c:pt idx="41">
                  <c:v>5.269820660701634</c:v>
                </c:pt>
                <c:pt idx="42">
                  <c:v>5.2363078199753783</c:v>
                </c:pt>
                <c:pt idx="43">
                  <c:v>5.202191131279541</c:v>
                </c:pt>
                <c:pt idx="44">
                  <c:v>5.1674692227987826</c:v>
                </c:pt>
                <c:pt idx="45">
                  <c:v>5.132140740547225</c:v>
                </c:pt>
                <c:pt idx="46">
                  <c:v>5.0962043478726278</c:v>
                </c:pt>
                <c:pt idx="47">
                  <c:v>5.0596587249814782</c:v>
                </c:pt>
                <c:pt idx="48">
                  <c:v>5.0225025684838247</c:v>
                </c:pt>
                <c:pt idx="49">
                  <c:v>4.9847345909567649</c:v>
                </c:pt>
                <c:pt idx="50">
                  <c:v>4.9463535205255553</c:v>
                </c:pt>
                <c:pt idx="51">
                  <c:v>4.9073581004614146</c:v>
                </c:pt>
                <c:pt idx="52">
                  <c:v>4.8677470887951237</c:v>
                </c:pt>
                <c:pt idx="53">
                  <c:v>4.8275192579455899</c:v>
                </c:pt>
                <c:pt idx="54">
                  <c:v>4.7866733943626212</c:v>
                </c:pt>
                <c:pt idx="55">
                  <c:v>4.7452082981831731</c:v>
                </c:pt>
                <c:pt idx="56">
                  <c:v>4.703122782900385</c:v>
                </c:pt>
                <c:pt idx="57">
                  <c:v>4.6604156750447903</c:v>
                </c:pt>
                <c:pt idx="58">
                  <c:v>4.6170858138770878</c:v>
                </c:pt>
                <c:pt idx="59">
                  <c:v>4.5731320510919247</c:v>
                </c:pt>
                <c:pt idx="60">
                  <c:v>4.5285532505321511</c:v>
                </c:pt>
                <c:pt idx="61">
                  <c:v>4.4833482879130715</c:v>
                </c:pt>
                <c:pt idx="62">
                  <c:v>4.4375160505562139</c:v>
                </c:pt>
                <c:pt idx="63">
                  <c:v>4.3910554371321755</c:v>
                </c:pt>
                <c:pt idx="64">
                  <c:v>4.3439653574121451</c:v>
                </c:pt>
                <c:pt idx="65">
                  <c:v>4.2962447320277004</c:v>
                </c:pt>
                <c:pt idx="66">
                  <c:v>4.2478924922385159</c:v>
                </c:pt>
                <c:pt idx="67">
                  <c:v>4.1989075797076278</c:v>
                </c:pt>
                <c:pt idx="68">
                  <c:v>4.1492889462839475</c:v>
                </c:pt>
                <c:pt idx="69">
                  <c:v>4.0990355537916807</c:v>
                </c:pt>
                <c:pt idx="70">
                  <c:v>4.0481463738263876</c:v>
                </c:pt>
                <c:pt idx="71">
                  <c:v>3.996620387557384</c:v>
                </c:pt>
                <c:pt idx="72">
                  <c:v>3.9444565855362392</c:v>
                </c:pt>
                <c:pt idx="73">
                  <c:v>3.891653967511095</c:v>
                </c:pt>
                <c:pt idx="74">
                  <c:v>3.8382115422465937</c:v>
                </c:pt>
                <c:pt idx="75">
                  <c:v>3.7841283273491721</c:v>
                </c:pt>
                <c:pt idx="76">
                  <c:v>3.7294033490975207</c:v>
                </c:pt>
                <c:pt idx="77">
                  <c:v>3.6740356422779845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9888"/>
        <c:axId val="90022032"/>
      </c:scatterChart>
      <c:valAx>
        <c:axId val="9000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022032"/>
        <c:crosses val="autoZero"/>
        <c:crossBetween val="midCat"/>
      </c:valAx>
      <c:valAx>
        <c:axId val="9002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CFU/nl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009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592930</xdr:colOff>
      <xdr:row>16</xdr:row>
      <xdr:rowOff>23019</xdr:rowOff>
    </xdr:from>
    <xdr:to>
      <xdr:col>14</xdr:col>
      <xdr:colOff>45374</xdr:colOff>
      <xdr:row>37</xdr:row>
      <xdr:rowOff>104919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0" zoomScaleNormal="80" workbookViewId="0"/>
  </sheetViews>
  <sheetFormatPr defaultRowHeight="15" x14ac:dyDescent="0.25"/>
  <cols>
    <col min="2" max="2" width="10.5703125" bestFit="1" customWidth="1"/>
    <col min="3" max="3" width="12.42578125" style="1" bestFit="1" customWidth="1"/>
  </cols>
  <sheetData>
    <row r="1" spans="1:5" x14ac:dyDescent="0.25">
      <c r="A1" t="s">
        <v>8</v>
      </c>
      <c r="B1" t="s">
        <v>9</v>
      </c>
      <c r="C1" s="1" t="s">
        <v>31</v>
      </c>
      <c r="D1" s="1" t="s">
        <v>0</v>
      </c>
      <c r="E1" t="s">
        <v>1</v>
      </c>
    </row>
    <row r="2" spans="1:5" x14ac:dyDescent="0.25">
      <c r="A2" s="1">
        <v>12662</v>
      </c>
      <c r="B2" t="s">
        <v>2</v>
      </c>
      <c r="C2" s="1" t="s">
        <v>30</v>
      </c>
      <c r="D2" s="5">
        <v>40</v>
      </c>
      <c r="E2" s="2">
        <v>5.568201724066995</v>
      </c>
    </row>
    <row r="3" spans="1:5" x14ac:dyDescent="0.25">
      <c r="A3" s="1">
        <v>12662</v>
      </c>
      <c r="B3" t="s">
        <v>2</v>
      </c>
      <c r="C3" s="1" t="s">
        <v>30</v>
      </c>
      <c r="D3" s="5">
        <v>80</v>
      </c>
      <c r="E3" s="2">
        <v>5.7781512503836439</v>
      </c>
    </row>
    <row r="4" spans="1:5" x14ac:dyDescent="0.25">
      <c r="A4" s="1">
        <v>12662</v>
      </c>
      <c r="B4" s="1" t="s">
        <v>2</v>
      </c>
      <c r="C4" s="1" t="s">
        <v>30</v>
      </c>
      <c r="D4" s="5">
        <v>120</v>
      </c>
      <c r="E4" s="2">
        <v>5.1189257528257768</v>
      </c>
    </row>
    <row r="5" spans="1:5" x14ac:dyDescent="0.25">
      <c r="A5" s="1">
        <v>12662</v>
      </c>
      <c r="B5" s="1" t="s">
        <v>2</v>
      </c>
      <c r="C5" s="1" t="s">
        <v>30</v>
      </c>
      <c r="D5" s="5">
        <v>180</v>
      </c>
      <c r="E5" s="2">
        <v>3.667452952889954</v>
      </c>
    </row>
    <row r="6" spans="1:5" x14ac:dyDescent="0.25">
      <c r="A6" s="1">
        <v>12662</v>
      </c>
      <c r="B6" t="s">
        <v>4</v>
      </c>
      <c r="C6" s="1" t="s">
        <v>30</v>
      </c>
      <c r="D6" s="5">
        <v>40</v>
      </c>
      <c r="E6" s="2">
        <v>6.2718416065364986</v>
      </c>
    </row>
    <row r="7" spans="1:5" x14ac:dyDescent="0.25">
      <c r="A7" s="1">
        <v>12662</v>
      </c>
      <c r="B7" t="s">
        <v>4</v>
      </c>
      <c r="C7" s="1" t="s">
        <v>30</v>
      </c>
      <c r="D7" s="5">
        <v>80</v>
      </c>
      <c r="E7" s="2">
        <v>5.8864907251724823</v>
      </c>
    </row>
    <row r="8" spans="1:5" x14ac:dyDescent="0.25">
      <c r="A8" s="1">
        <v>12662</v>
      </c>
      <c r="B8" s="1" t="s">
        <v>4</v>
      </c>
      <c r="C8" s="1" t="s">
        <v>30</v>
      </c>
      <c r="D8" s="5">
        <v>120</v>
      </c>
      <c r="E8" s="2">
        <v>5.3550682063488511</v>
      </c>
    </row>
    <row r="9" spans="1:5" x14ac:dyDescent="0.25">
      <c r="A9" s="1">
        <v>12662</v>
      </c>
      <c r="B9" s="1" t="s">
        <v>4</v>
      </c>
      <c r="C9" s="1" t="s">
        <v>30</v>
      </c>
      <c r="D9" s="5">
        <v>180</v>
      </c>
      <c r="E9" s="2">
        <v>3.3324384599156054</v>
      </c>
    </row>
    <row r="10" spans="1:5" x14ac:dyDescent="0.25">
      <c r="A10" s="1">
        <v>12662</v>
      </c>
      <c r="B10" t="s">
        <v>6</v>
      </c>
      <c r="C10" s="1" t="s">
        <v>30</v>
      </c>
      <c r="D10" s="5">
        <v>40</v>
      </c>
      <c r="E10" s="2">
        <v>6.7558748556724915</v>
      </c>
    </row>
    <row r="11" spans="1:5" x14ac:dyDescent="0.25">
      <c r="A11" s="1">
        <v>12662</v>
      </c>
      <c r="B11" t="s">
        <v>6</v>
      </c>
      <c r="C11" s="1" t="s">
        <v>30</v>
      </c>
      <c r="D11" s="5">
        <v>80</v>
      </c>
      <c r="E11" s="2">
        <v>5.3364597338485291</v>
      </c>
    </row>
    <row r="12" spans="1:5" x14ac:dyDescent="0.25">
      <c r="A12" s="1">
        <v>12662</v>
      </c>
      <c r="B12" s="1" t="s">
        <v>6</v>
      </c>
      <c r="C12" s="1" t="s">
        <v>30</v>
      </c>
      <c r="D12" s="5">
        <v>120</v>
      </c>
      <c r="E12" s="2">
        <v>5.2304489213782741</v>
      </c>
    </row>
    <row r="13" spans="1:5" x14ac:dyDescent="0.25">
      <c r="A13" s="1">
        <v>12662</v>
      </c>
      <c r="B13" s="1" t="s">
        <v>6</v>
      </c>
      <c r="C13" s="1" t="s">
        <v>30</v>
      </c>
      <c r="D13" s="5">
        <v>180</v>
      </c>
      <c r="E13" s="2">
        <v>3.8450980400142569</v>
      </c>
    </row>
    <row r="14" spans="1:5" x14ac:dyDescent="0.25">
      <c r="A14" s="1">
        <v>12662</v>
      </c>
      <c r="B14" t="s">
        <v>3</v>
      </c>
      <c r="C14" s="1" t="s">
        <v>30</v>
      </c>
      <c r="D14" s="5">
        <v>40</v>
      </c>
      <c r="E14" s="2">
        <v>6.568201724066995</v>
      </c>
    </row>
    <row r="15" spans="1:5" x14ac:dyDescent="0.25">
      <c r="A15" s="1">
        <v>12662</v>
      </c>
      <c r="B15" t="s">
        <v>3</v>
      </c>
      <c r="C15" s="1" t="s">
        <v>30</v>
      </c>
      <c r="D15" s="5">
        <v>80</v>
      </c>
      <c r="E15" s="2">
        <v>4.9542425094393252</v>
      </c>
    </row>
    <row r="16" spans="1:5" x14ac:dyDescent="0.25">
      <c r="A16" s="1">
        <v>12662</v>
      </c>
      <c r="B16" s="1" t="s">
        <v>3</v>
      </c>
      <c r="C16" s="1" t="s">
        <v>30</v>
      </c>
      <c r="D16" s="5">
        <v>120</v>
      </c>
      <c r="E16" s="2">
        <v>5.1089031276673129</v>
      </c>
    </row>
    <row r="17" spans="1:5" x14ac:dyDescent="0.25">
      <c r="A17" s="1">
        <v>12662</v>
      </c>
      <c r="B17" s="1" t="s">
        <v>3</v>
      </c>
      <c r="C17" s="1" t="s">
        <v>30</v>
      </c>
      <c r="D17" s="5">
        <v>180</v>
      </c>
      <c r="E17" s="2">
        <v>2.3710678622717363</v>
      </c>
    </row>
    <row r="18" spans="1:5" x14ac:dyDescent="0.25">
      <c r="A18" s="1">
        <v>12662</v>
      </c>
      <c r="B18" t="s">
        <v>5</v>
      </c>
      <c r="C18" s="1" t="s">
        <v>30</v>
      </c>
      <c r="D18" s="5">
        <v>40</v>
      </c>
      <c r="E18" s="2">
        <v>6.6720978579357171</v>
      </c>
    </row>
    <row r="19" spans="1:5" x14ac:dyDescent="0.25">
      <c r="A19" s="1">
        <v>12662</v>
      </c>
      <c r="B19" t="s">
        <v>5</v>
      </c>
      <c r="C19" s="1" t="s">
        <v>30</v>
      </c>
      <c r="D19" s="5">
        <v>80</v>
      </c>
      <c r="E19" s="2">
        <v>5.7242758696007892</v>
      </c>
    </row>
    <row r="20" spans="1:5" x14ac:dyDescent="0.25">
      <c r="A20" s="1">
        <v>12662</v>
      </c>
      <c r="B20" s="1" t="s">
        <v>5</v>
      </c>
      <c r="C20" s="1" t="s">
        <v>30</v>
      </c>
      <c r="D20" s="5">
        <v>120</v>
      </c>
      <c r="E20" s="2">
        <v>5.4124605474299612</v>
      </c>
    </row>
    <row r="21" spans="1:5" x14ac:dyDescent="0.25">
      <c r="A21" s="1">
        <v>12662</v>
      </c>
      <c r="B21" s="1" t="s">
        <v>5</v>
      </c>
      <c r="C21" s="1" t="s">
        <v>30</v>
      </c>
      <c r="D21" s="5">
        <v>180</v>
      </c>
      <c r="E21" s="2">
        <v>3.3979400086720375</v>
      </c>
    </row>
    <row r="22" spans="1:5" x14ac:dyDescent="0.25">
      <c r="A22" s="1">
        <v>12662</v>
      </c>
      <c r="B22" t="s">
        <v>7</v>
      </c>
      <c r="C22" s="1" t="s">
        <v>30</v>
      </c>
      <c r="D22" s="5">
        <v>40</v>
      </c>
      <c r="E22" s="2">
        <v>5.1461280356782382</v>
      </c>
    </row>
    <row r="23" spans="1:5" x14ac:dyDescent="0.25">
      <c r="A23" s="1">
        <v>12662</v>
      </c>
      <c r="B23" t="s">
        <v>7</v>
      </c>
      <c r="C23" s="1" t="s">
        <v>30</v>
      </c>
      <c r="D23" s="5">
        <v>80</v>
      </c>
      <c r="E23" s="2">
        <v>5.426511261364575</v>
      </c>
    </row>
    <row r="24" spans="1:5" x14ac:dyDescent="0.25">
      <c r="A24" s="1">
        <v>12662</v>
      </c>
      <c r="B24" s="1" t="s">
        <v>7</v>
      </c>
      <c r="C24" s="1" t="s">
        <v>30</v>
      </c>
      <c r="D24" s="5">
        <v>120</v>
      </c>
      <c r="E24" s="2">
        <v>5.3521825181113627</v>
      </c>
    </row>
    <row r="25" spans="1:5" x14ac:dyDescent="0.25">
      <c r="A25" s="1">
        <v>12662</v>
      </c>
      <c r="B25" s="1" t="s">
        <v>7</v>
      </c>
      <c r="C25" s="1" t="s">
        <v>30</v>
      </c>
      <c r="D25" s="5">
        <v>180</v>
      </c>
      <c r="E25" s="2">
        <v>4.7283537820212285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zoomScale="80" zoomScaleNormal="80" workbookViewId="0">
      <selection activeCell="C22" sqref="C22"/>
    </sheetView>
  </sheetViews>
  <sheetFormatPr defaultRowHeight="15" x14ac:dyDescent="0.25"/>
  <cols>
    <col min="1" max="1" width="9.140625" style="10"/>
    <col min="2" max="3" width="9.85546875" style="10" customWidth="1"/>
    <col min="4" max="4" width="9.140625" style="10"/>
    <col min="6" max="6" width="11.140625" bestFit="1" customWidth="1"/>
  </cols>
  <sheetData>
    <row r="1" spans="1:28" ht="24" customHeight="1" x14ac:dyDescent="0.25">
      <c r="A1" s="3" t="s">
        <v>0</v>
      </c>
      <c r="B1" s="7" t="s">
        <v>10</v>
      </c>
      <c r="C1" s="7" t="s">
        <v>11</v>
      </c>
      <c r="D1" s="8" t="s">
        <v>12</v>
      </c>
      <c r="E1" s="5"/>
      <c r="F1" s="4" t="s">
        <v>14</v>
      </c>
      <c r="G1" s="4" t="s">
        <v>15</v>
      </c>
      <c r="H1" s="4" t="s">
        <v>17</v>
      </c>
      <c r="I1" s="5"/>
      <c r="J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5">
      <c r="A2" s="9">
        <v>40</v>
      </c>
      <c r="B2" s="9">
        <v>5.568201724066995</v>
      </c>
      <c r="C2" s="9">
        <f t="shared" ref="C2:C13" si="0" xml:space="preserve"> $G$5 - ((A2 /$G$3)^$G$4)</f>
        <v>6.1442182904487028</v>
      </c>
      <c r="D2" s="9">
        <f t="shared" ref="D2:D13" si="1" xml:space="preserve"> (B2 - C2)^2</f>
        <v>0.33179508474617242</v>
      </c>
      <c r="E2" s="5"/>
      <c r="F2" s="5"/>
      <c r="G2" s="5"/>
      <c r="H2" s="5"/>
      <c r="I2" s="5"/>
      <c r="J2" s="5"/>
      <c r="K2" s="5"/>
      <c r="L2" s="6" t="s">
        <v>18</v>
      </c>
      <c r="M2" s="2">
        <v>0.12459662303821663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9">
        <v>80</v>
      </c>
      <c r="B3" s="9">
        <v>5.7781512503836439</v>
      </c>
      <c r="C3" s="9">
        <f t="shared" si="0"/>
        <v>5.7888962431907318</v>
      </c>
      <c r="D3" s="9">
        <f t="shared" si="1"/>
        <v>1.1545487042437202E-4</v>
      </c>
      <c r="E3" s="5"/>
      <c r="F3" s="5" t="s">
        <v>25</v>
      </c>
      <c r="G3" s="2">
        <v>114.98359547704985</v>
      </c>
      <c r="H3" s="2">
        <v>20.928846074635221</v>
      </c>
      <c r="I3" s="5"/>
      <c r="J3" s="5"/>
      <c r="K3" s="5"/>
      <c r="L3" s="6" t="s">
        <v>21</v>
      </c>
      <c r="M3" s="2">
        <f>SQRT(M2)</f>
        <v>0.35298246845731113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9">
        <v>120</v>
      </c>
      <c r="B4" s="9">
        <v>5.1189257528257768</v>
      </c>
      <c r="C4" s="9">
        <f t="shared" si="0"/>
        <v>5.151842640630858</v>
      </c>
      <c r="D4" s="9">
        <f t="shared" si="1"/>
        <v>1.0835215027723017E-3</v>
      </c>
      <c r="E4" s="5"/>
      <c r="F4" s="5" t="s">
        <v>26</v>
      </c>
      <c r="G4" s="2">
        <v>2.1468605783654211</v>
      </c>
      <c r="H4" s="2">
        <v>0.68776406257315659</v>
      </c>
      <c r="I4" s="5"/>
      <c r="J4" s="5"/>
      <c r="K4" s="5"/>
      <c r="L4" s="6" t="s">
        <v>19</v>
      </c>
      <c r="M4" s="2">
        <v>0.90829304018471546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5">
      <c r="A5" s="9">
        <v>180</v>
      </c>
      <c r="B5" s="9">
        <v>3.667452952889954</v>
      </c>
      <c r="C5" s="9">
        <f t="shared" si="0"/>
        <v>3.6305269019273143</v>
      </c>
      <c r="D5" s="9">
        <f t="shared" si="1"/>
        <v>1.3635332396954628E-3</v>
      </c>
      <c r="E5" s="5"/>
      <c r="F5" s="5" t="s">
        <v>16</v>
      </c>
      <c r="G5" s="2">
        <v>6.2478521070077671</v>
      </c>
      <c r="H5" s="2">
        <v>0.28407958172618764</v>
      </c>
      <c r="I5" s="5"/>
      <c r="J5" s="5"/>
      <c r="K5" s="5"/>
      <c r="L5" s="6" t="s">
        <v>20</v>
      </c>
      <c r="M5" s="2">
        <v>0.88791371578131895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9">
        <v>40</v>
      </c>
      <c r="B6" s="9">
        <v>6.2718416065364986</v>
      </c>
      <c r="C6" s="9">
        <f t="shared" si="0"/>
        <v>6.1442182904487028</v>
      </c>
      <c r="D6" s="9">
        <f t="shared" si="1"/>
        <v>1.6287710809245428E-2</v>
      </c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>
        <v>80</v>
      </c>
      <c r="B7" s="9">
        <v>5.8864907251724823</v>
      </c>
      <c r="C7" s="9">
        <f t="shared" si="0"/>
        <v>5.7888962431907318</v>
      </c>
      <c r="D7" s="9">
        <f t="shared" si="1"/>
        <v>9.5246829132862171E-3</v>
      </c>
      <c r="E7" s="5"/>
      <c r="F7" s="4" t="s">
        <v>22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9">
        <v>120</v>
      </c>
      <c r="B8" s="9">
        <v>5.3550682063488511</v>
      </c>
      <c r="C8" s="9">
        <f t="shared" si="0"/>
        <v>5.151842640630858</v>
      </c>
      <c r="D8" s="9">
        <f t="shared" si="1"/>
        <v>4.1300630561398335E-2</v>
      </c>
      <c r="E8" s="5"/>
      <c r="F8" s="5" t="s">
        <v>27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9">
        <v>180</v>
      </c>
      <c r="B9" s="9">
        <v>3.3324384599156054</v>
      </c>
      <c r="C9" s="9">
        <f t="shared" si="0"/>
        <v>3.6305269019273143</v>
      </c>
      <c r="D9" s="9">
        <f t="shared" si="1"/>
        <v>8.8856719260967956E-2</v>
      </c>
      <c r="E9" s="5"/>
      <c r="F9" s="4" t="s">
        <v>23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9">
        <v>40</v>
      </c>
      <c r="B10" s="9">
        <v>6.7558748556724915</v>
      </c>
      <c r="C10" s="9">
        <f t="shared" si="0"/>
        <v>6.1442182904487028</v>
      </c>
      <c r="D10" s="9">
        <f t="shared" si="1"/>
        <v>0.37412375378136281</v>
      </c>
      <c r="E10" s="5"/>
      <c r="F10" s="5" t="s">
        <v>28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9">
        <v>80</v>
      </c>
      <c r="B11" s="9">
        <v>5.3364597338485291</v>
      </c>
      <c r="C11" s="9">
        <f t="shared" si="0"/>
        <v>5.7888962431907318</v>
      </c>
      <c r="D11" s="9">
        <f t="shared" si="1"/>
        <v>0.20469879498575708</v>
      </c>
      <c r="E11" s="5"/>
      <c r="F11" s="4" t="s">
        <v>24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9">
        <v>120</v>
      </c>
      <c r="B12" s="9">
        <v>5.2304489213782741</v>
      </c>
      <c r="C12" s="9">
        <f t="shared" si="0"/>
        <v>5.151842640630858</v>
      </c>
      <c r="D12" s="9">
        <f t="shared" si="1"/>
        <v>6.1789473729416079E-3</v>
      </c>
      <c r="E12" s="5"/>
      <c r="F12" s="12" t="s">
        <v>29</v>
      </c>
      <c r="G12" s="13"/>
      <c r="H12" s="13"/>
      <c r="I12" s="13"/>
      <c r="J12" s="13"/>
      <c r="K12" s="13"/>
      <c r="L12" s="13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9">
        <v>180</v>
      </c>
      <c r="B13" s="9">
        <v>3.8450980400142569</v>
      </c>
      <c r="C13" s="9">
        <f t="shared" si="0"/>
        <v>3.6305269019273143</v>
      </c>
      <c r="D13" s="9">
        <f t="shared" si="1"/>
        <v>4.6040773299925793E-2</v>
      </c>
      <c r="E13" s="5"/>
      <c r="F13" s="13"/>
      <c r="G13" s="13"/>
      <c r="H13" s="13"/>
      <c r="I13" s="13"/>
      <c r="J13" s="13"/>
      <c r="K13" s="13"/>
      <c r="L13" s="13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8" t="s">
        <v>13</v>
      </c>
      <c r="B14" s="9"/>
      <c r="C14" s="9"/>
      <c r="D14" s="9">
        <f>SUM(D2:D13)</f>
        <v>1.1213696073439496</v>
      </c>
      <c r="E14" s="5"/>
      <c r="F14" s="13"/>
      <c r="G14" s="13"/>
      <c r="H14" s="13"/>
      <c r="I14" s="13"/>
      <c r="J14" s="13"/>
      <c r="K14" s="13"/>
      <c r="L14" s="13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9"/>
      <c r="B15" s="9"/>
      <c r="C15" s="9"/>
      <c r="D15" s="9"/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9"/>
      <c r="B16" s="9"/>
      <c r="C16" s="9"/>
      <c r="D16" s="9"/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11">
        <v>0</v>
      </c>
      <c r="B17" s="11"/>
      <c r="C17" s="11">
        <f t="shared" ref="C17:C48" si="2" xml:space="preserve"> $G$5 - ((A17 /$G$3)^$G$4)</f>
        <v>6.2478521070077671</v>
      </c>
      <c r="D17" s="9"/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11">
        <v>41.8</v>
      </c>
      <c r="B18" s="11"/>
      <c r="C18" s="11">
        <f t="shared" si="2"/>
        <v>6.1339474442043089</v>
      </c>
      <c r="D18" s="9"/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11">
        <v>43.599999999999994</v>
      </c>
      <c r="B19" s="11"/>
      <c r="C19" s="11">
        <f t="shared" si="2"/>
        <v>6.1231565540628239</v>
      </c>
      <c r="D19" s="9"/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11">
        <v>45.399999999999991</v>
      </c>
      <c r="B20" s="11"/>
      <c r="C20" s="11">
        <f t="shared" si="2"/>
        <v>6.1118423892276006</v>
      </c>
      <c r="D20" s="9"/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11">
        <v>47.199999999999989</v>
      </c>
      <c r="B21" s="11"/>
      <c r="C21" s="11">
        <f t="shared" si="2"/>
        <v>6.1000018308169377</v>
      </c>
      <c r="D21" s="9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11">
        <v>48.999999999999986</v>
      </c>
      <c r="B22" s="11"/>
      <c r="C22" s="11">
        <f t="shared" si="2"/>
        <v>6.0876318637685927</v>
      </c>
      <c r="D22" s="9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11">
        <v>50.799999999999983</v>
      </c>
      <c r="B23" s="11"/>
      <c r="C23" s="11">
        <f t="shared" si="2"/>
        <v>6.0747295696123382</v>
      </c>
      <c r="D23" s="9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11">
        <v>52.59999999999998</v>
      </c>
      <c r="B24" s="11"/>
      <c r="C24" s="11">
        <f t="shared" si="2"/>
        <v>6.0612921199893837</v>
      </c>
      <c r="D24" s="9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11">
        <v>54.399999999999977</v>
      </c>
      <c r="B25" s="11"/>
      <c r="C25" s="11">
        <f t="shared" si="2"/>
        <v>6.0473167708180338</v>
      </c>
      <c r="D25" s="9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11">
        <v>56.199999999999974</v>
      </c>
      <c r="B26" s="11"/>
      <c r="C26" s="11">
        <f t="shared" si="2"/>
        <v>6.0328008570214733</v>
      </c>
      <c r="D26" s="9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11">
        <v>57.999999999999972</v>
      </c>
      <c r="B27" s="11"/>
      <c r="C27" s="11">
        <f t="shared" si="2"/>
        <v>6.0177417877469113</v>
      </c>
      <c r="D27" s="9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11">
        <v>59.799999999999969</v>
      </c>
      <c r="B28" s="11"/>
      <c r="C28" s="11">
        <f t="shared" si="2"/>
        <v>6.0021370420161677</v>
      </c>
      <c r="D28" s="9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11">
        <v>61.599999999999966</v>
      </c>
      <c r="B29" s="11"/>
      <c r="C29" s="11">
        <f t="shared" si="2"/>
        <v>5.9859841647567347</v>
      </c>
      <c r="D29" s="9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11">
        <v>63.399999999999963</v>
      </c>
      <c r="B30" s="11"/>
      <c r="C30" s="11">
        <f t="shared" si="2"/>
        <v>5.9692807631696843</v>
      </c>
      <c r="D30" s="9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11">
        <v>65.19999999999996</v>
      </c>
      <c r="B31" s="11"/>
      <c r="C31" s="11">
        <f t="shared" si="2"/>
        <v>5.9520245033969195</v>
      </c>
      <c r="D31" s="9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11">
        <v>66.999999999999957</v>
      </c>
      <c r="B32" s="11"/>
      <c r="C32" s="11">
        <f t="shared" si="2"/>
        <v>5.9342131074553848</v>
      </c>
      <c r="D32" s="9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11">
        <v>68.799999999999955</v>
      </c>
      <c r="B33" s="11"/>
      <c r="C33" s="11">
        <f t="shared" si="2"/>
        <v>5.9158443504101372</v>
      </c>
      <c r="D33" s="9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11">
        <v>70.599999999999952</v>
      </c>
      <c r="B34" s="11"/>
      <c r="C34" s="11">
        <f t="shared" si="2"/>
        <v>5.896916057761814</v>
      </c>
      <c r="D34" s="9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11">
        <v>72.399999999999949</v>
      </c>
      <c r="B35" s="11"/>
      <c r="C35" s="11">
        <f t="shared" si="2"/>
        <v>5.8774261030270889</v>
      </c>
      <c r="D35" s="9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11">
        <v>74.199999999999946</v>
      </c>
      <c r="B36" s="11"/>
      <c r="C36" s="11">
        <f t="shared" si="2"/>
        <v>5.8573724054933676</v>
      </c>
      <c r="D36" s="9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11">
        <v>75.999999999999943</v>
      </c>
      <c r="B37" s="11"/>
      <c r="C37" s="11">
        <f t="shared" si="2"/>
        <v>5.8367529281311725</v>
      </c>
      <c r="D37" s="9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11">
        <v>77.79999999999994</v>
      </c>
      <c r="B38" s="11"/>
      <c r="C38" s="11">
        <f t="shared" si="2"/>
        <v>5.8155656756496299</v>
      </c>
      <c r="D38" s="9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11">
        <v>79.599999999999937</v>
      </c>
      <c r="B39" s="11"/>
      <c r="C39" s="11">
        <f t="shared" si="2"/>
        <v>5.7938086926821164</v>
      </c>
      <c r="D39" s="9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11">
        <v>81.399999999999935</v>
      </c>
      <c r="B40" s="11"/>
      <c r="C40" s="11">
        <f t="shared" si="2"/>
        <v>5.7714800620905642</v>
      </c>
      <c r="D40" s="9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11">
        <v>83.199999999999932</v>
      </c>
      <c r="B41" s="11"/>
      <c r="C41" s="11">
        <f t="shared" si="2"/>
        <v>5.7485779033781883</v>
      </c>
      <c r="D41" s="9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11">
        <v>84.999999999999929</v>
      </c>
      <c r="B42" s="11"/>
      <c r="C42" s="11">
        <f t="shared" si="2"/>
        <v>5.725100371201461</v>
      </c>
      <c r="D42" s="9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11">
        <v>86.799999999999926</v>
      </c>
      <c r="B43" s="11"/>
      <c r="C43" s="11">
        <f t="shared" si="2"/>
        <v>5.7010456539731491</v>
      </c>
      <c r="D43" s="9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11">
        <v>88.599999999999923</v>
      </c>
      <c r="B44" s="11"/>
      <c r="C44" s="11">
        <f t="shared" si="2"/>
        <v>5.676411972549035</v>
      </c>
      <c r="D44" s="9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11">
        <v>90.39999999999992</v>
      </c>
      <c r="B45" s="11"/>
      <c r="C45" s="11">
        <f t="shared" si="2"/>
        <v>5.6511975789916917</v>
      </c>
      <c r="D45" s="9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11">
        <v>92.199999999999918</v>
      </c>
      <c r="B46" s="11"/>
      <c r="C46" s="11">
        <f t="shared" si="2"/>
        <v>5.6254007554053294</v>
      </c>
      <c r="D46" s="9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11">
        <v>93.999999999999915</v>
      </c>
      <c r="B47" s="11"/>
      <c r="C47" s="11">
        <f t="shared" si="2"/>
        <v>5.5990198128363051</v>
      </c>
      <c r="D47" s="9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11">
        <v>95.799999999999912</v>
      </c>
      <c r="B48" s="11"/>
      <c r="C48" s="11">
        <f t="shared" si="2"/>
        <v>5.572053090234391</v>
      </c>
      <c r="D48" s="9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11">
        <v>97.599999999999909</v>
      </c>
      <c r="B49" s="11"/>
      <c r="C49" s="11">
        <f t="shared" ref="C49:C80" si="3" xml:space="preserve"> $G$5 - ((A49 /$G$3)^$G$4)</f>
        <v>5.5444989534703595</v>
      </c>
      <c r="D49" s="9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11">
        <v>99.399999999999906</v>
      </c>
      <c r="B50" s="11"/>
      <c r="C50" s="11">
        <f t="shared" si="3"/>
        <v>5.5163557944058272</v>
      </c>
      <c r="D50" s="9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11">
        <v>101.1999999999999</v>
      </c>
      <c r="B51" s="11"/>
      <c r="C51" s="11">
        <f t="shared" si="3"/>
        <v>5.4876220300116803</v>
      </c>
      <c r="D51" s="9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11">
        <v>102.9999999999999</v>
      </c>
      <c r="B52" s="11"/>
      <c r="C52" s="11">
        <f t="shared" si="3"/>
        <v>5.4582961015317197</v>
      </c>
      <c r="D52" s="9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11">
        <v>104.7999999999999</v>
      </c>
      <c r="B53" s="11"/>
      <c r="C53" s="11">
        <f t="shared" si="3"/>
        <v>5.4283764736884326</v>
      </c>
      <c r="D53" s="9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11">
        <v>106.59999999999989</v>
      </c>
      <c r="B54" s="11"/>
      <c r="C54" s="11">
        <f t="shared" si="3"/>
        <v>5.3978616339280929</v>
      </c>
      <c r="D54" s="9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11">
        <v>108.39999999999989</v>
      </c>
      <c r="B55" s="11"/>
      <c r="C55" s="11">
        <f t="shared" si="3"/>
        <v>5.3667500917025937</v>
      </c>
      <c r="D55" s="9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11">
        <v>110.19999999999989</v>
      </c>
      <c r="B56" s="11"/>
      <c r="C56" s="11">
        <f t="shared" si="3"/>
        <v>5.3350403777856368</v>
      </c>
      <c r="D56" s="9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11">
        <v>111.99999999999989</v>
      </c>
      <c r="B57" s="11"/>
      <c r="C57" s="11">
        <f t="shared" si="3"/>
        <v>5.3027310436211135</v>
      </c>
      <c r="D57" s="9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11">
        <v>113.79999999999988</v>
      </c>
      <c r="B58" s="11"/>
      <c r="C58" s="11">
        <f t="shared" si="3"/>
        <v>5.269820660701634</v>
      </c>
      <c r="D58" s="9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11">
        <v>115.59999999999988</v>
      </c>
      <c r="B59" s="11"/>
      <c r="C59" s="11">
        <f t="shared" si="3"/>
        <v>5.2363078199753783</v>
      </c>
      <c r="D59" s="9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11">
        <v>117.39999999999988</v>
      </c>
      <c r="B60" s="11"/>
      <c r="C60" s="11">
        <f t="shared" si="3"/>
        <v>5.202191131279541</v>
      </c>
      <c r="D60" s="9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11">
        <v>119.19999999999987</v>
      </c>
      <c r="B61" s="11"/>
      <c r="C61" s="11">
        <f t="shared" si="3"/>
        <v>5.1674692227987826</v>
      </c>
      <c r="D61" s="9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11">
        <v>120.99999999999987</v>
      </c>
      <c r="B62" s="11"/>
      <c r="C62" s="11">
        <f t="shared" si="3"/>
        <v>5.132140740547225</v>
      </c>
      <c r="D62" s="9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11">
        <v>122.79999999999987</v>
      </c>
      <c r="B63" s="11"/>
      <c r="C63" s="11">
        <f t="shared" si="3"/>
        <v>5.0962043478726278</v>
      </c>
      <c r="D63" s="9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11">
        <v>124.59999999999987</v>
      </c>
      <c r="B64" s="11"/>
      <c r="C64" s="11">
        <f t="shared" si="3"/>
        <v>5.0596587249814782</v>
      </c>
      <c r="D64" s="9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11">
        <v>126.39999999999986</v>
      </c>
      <c r="B65" s="11"/>
      <c r="C65" s="11">
        <f t="shared" si="3"/>
        <v>5.0225025684838247</v>
      </c>
      <c r="D65" s="9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11">
        <v>128.19999999999987</v>
      </c>
      <c r="B66" s="11"/>
      <c r="C66" s="11">
        <f t="shared" si="3"/>
        <v>4.9847345909567649</v>
      </c>
      <c r="D66" s="9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11">
        <v>129.99999999999989</v>
      </c>
      <c r="B67" s="11"/>
      <c r="C67" s="11">
        <f t="shared" si="3"/>
        <v>4.9463535205255553</v>
      </c>
      <c r="D67" s="9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11">
        <v>131.7999999999999</v>
      </c>
      <c r="B68" s="11"/>
      <c r="C68" s="11">
        <f t="shared" si="3"/>
        <v>4.9073581004614146</v>
      </c>
      <c r="D68" s="9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11">
        <v>133.59999999999991</v>
      </c>
      <c r="B69" s="11"/>
      <c r="C69" s="11">
        <f t="shared" si="3"/>
        <v>4.8677470887951237</v>
      </c>
      <c r="D69" s="9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11">
        <v>135.39999999999992</v>
      </c>
      <c r="B70" s="11"/>
      <c r="C70" s="11">
        <f t="shared" si="3"/>
        <v>4.8275192579455899</v>
      </c>
      <c r="D70" s="9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11">
        <v>137.19999999999993</v>
      </c>
      <c r="B71" s="11"/>
      <c r="C71" s="11">
        <f t="shared" si="3"/>
        <v>4.7866733943626212</v>
      </c>
      <c r="D71" s="9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11">
        <v>138.99999999999994</v>
      </c>
      <c r="B72" s="11"/>
      <c r="C72" s="11">
        <f t="shared" si="3"/>
        <v>4.7452082981831731</v>
      </c>
      <c r="D72" s="9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11">
        <v>140.79999999999995</v>
      </c>
      <c r="B73" s="11"/>
      <c r="C73" s="11">
        <f t="shared" si="3"/>
        <v>4.703122782900385</v>
      </c>
      <c r="D73" s="9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11">
        <v>142.59999999999997</v>
      </c>
      <c r="B74" s="11"/>
      <c r="C74" s="11">
        <f t="shared" si="3"/>
        <v>4.6604156750447903</v>
      </c>
      <c r="D74" s="9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11">
        <v>144.39999999999998</v>
      </c>
      <c r="B75" s="11"/>
      <c r="C75" s="11">
        <f t="shared" si="3"/>
        <v>4.6170858138770878</v>
      </c>
      <c r="D75" s="9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11">
        <v>146.19999999999999</v>
      </c>
      <c r="B76" s="11"/>
      <c r="C76" s="11">
        <f t="shared" si="3"/>
        <v>4.5731320510919247</v>
      </c>
      <c r="D76" s="9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11">
        <v>148</v>
      </c>
      <c r="B77" s="11"/>
      <c r="C77" s="11">
        <f t="shared" si="3"/>
        <v>4.5285532505321511</v>
      </c>
      <c r="D77" s="9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11">
        <v>149.80000000000001</v>
      </c>
      <c r="B78" s="11"/>
      <c r="C78" s="11">
        <f t="shared" si="3"/>
        <v>4.4833482879130715</v>
      </c>
      <c r="D78" s="9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11">
        <v>151.60000000000002</v>
      </c>
      <c r="B79" s="11"/>
      <c r="C79" s="11">
        <f t="shared" si="3"/>
        <v>4.4375160505562139</v>
      </c>
      <c r="D79" s="9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11">
        <v>153.40000000000003</v>
      </c>
      <c r="B80" s="11"/>
      <c r="C80" s="11">
        <f t="shared" si="3"/>
        <v>4.3910554371321755</v>
      </c>
      <c r="D80" s="9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11">
        <v>155.20000000000005</v>
      </c>
      <c r="B81" s="11"/>
      <c r="C81" s="11">
        <f t="shared" ref="C81:C94" si="4" xml:space="preserve"> $G$5 - ((A81 /$G$3)^$G$4)</f>
        <v>4.3439653574121451</v>
      </c>
      <c r="D81" s="9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11">
        <v>157.00000000000006</v>
      </c>
      <c r="B82" s="11"/>
      <c r="C82" s="11">
        <f t="shared" si="4"/>
        <v>4.2962447320277004</v>
      </c>
      <c r="D82" s="9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11">
        <v>158.80000000000007</v>
      </c>
      <c r="B83" s="11"/>
      <c r="C83" s="11">
        <f t="shared" si="4"/>
        <v>4.2478924922385159</v>
      </c>
      <c r="D83" s="9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11">
        <v>160.60000000000008</v>
      </c>
      <c r="B84" s="11"/>
      <c r="C84" s="11">
        <f t="shared" si="4"/>
        <v>4.1989075797076278</v>
      </c>
      <c r="D84" s="9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11">
        <v>162.40000000000009</v>
      </c>
      <c r="B85" s="11"/>
      <c r="C85" s="11">
        <f t="shared" si="4"/>
        <v>4.1492889462839475</v>
      </c>
      <c r="D85" s="9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11">
        <v>164.2000000000001</v>
      </c>
      <c r="B86" s="11"/>
      <c r="C86" s="11">
        <f t="shared" si="4"/>
        <v>4.0990355537916807</v>
      </c>
      <c r="D86" s="9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11">
        <v>166.00000000000011</v>
      </c>
      <c r="B87" s="11"/>
      <c r="C87" s="11">
        <f t="shared" si="4"/>
        <v>4.0481463738263876</v>
      </c>
      <c r="D87" s="9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11">
        <v>167.80000000000013</v>
      </c>
      <c r="B88" s="11"/>
      <c r="C88" s="11">
        <f t="shared" si="4"/>
        <v>3.996620387557384</v>
      </c>
      <c r="D88" s="9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11">
        <v>169.60000000000014</v>
      </c>
      <c r="B89" s="11"/>
      <c r="C89" s="11">
        <f t="shared" si="4"/>
        <v>3.9444565855362392</v>
      </c>
      <c r="D89" s="9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11">
        <v>171.40000000000015</v>
      </c>
      <c r="B90" s="11"/>
      <c r="C90" s="11">
        <f t="shared" si="4"/>
        <v>3.891653967511095</v>
      </c>
      <c r="D90" s="9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11">
        <v>173.20000000000016</v>
      </c>
      <c r="B91" s="11"/>
      <c r="C91" s="11">
        <f t="shared" si="4"/>
        <v>3.8382115422465937</v>
      </c>
      <c r="D91" s="9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11">
        <v>175.00000000000017</v>
      </c>
      <c r="B92" s="11"/>
      <c r="C92" s="11">
        <f t="shared" si="4"/>
        <v>3.7841283273491721</v>
      </c>
      <c r="D92" s="9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11">
        <v>176.80000000000018</v>
      </c>
      <c r="B93" s="11"/>
      <c r="C93" s="11">
        <f t="shared" si="4"/>
        <v>3.7294033490975207</v>
      </c>
      <c r="D93" s="9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11">
        <v>178.60000000000019</v>
      </c>
      <c r="B94" s="11"/>
      <c r="C94" s="11">
        <f t="shared" si="4"/>
        <v>3.6740356422779845</v>
      </c>
      <c r="D94" s="9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 Food 12662</vt:lpstr>
      <vt:lpstr>12662 Weibull</vt:lpstr>
      <vt:lpstr>Sheet3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Sous Vide Whole-fillet Data 50C</dc:title>
  <dc:creator>Jones, Trevor</dc:creator>
  <cp:lastModifiedBy>Ginn, Michael</cp:lastModifiedBy>
  <dcterms:created xsi:type="dcterms:W3CDTF">2015-01-26T15:49:40Z</dcterms:created>
  <dcterms:modified xsi:type="dcterms:W3CDTF">2016-11-01T18:18:23Z</dcterms:modified>
</cp:coreProperties>
</file>