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195" windowWidth="27795" windowHeight="12525"/>
  </bookViews>
  <sheets>
    <sheet name="Whole Food Data" sheetId="1" r:id="rId1"/>
    <sheet name="12628 Geeraerd_Shoulder" sheetId="2" r:id="rId2"/>
    <sheet name="12662 Weibull" sheetId="17" r:id="rId3"/>
    <sheet name="13136 Albert" sheetId="23" r:id="rId4"/>
  </sheets>
  <definedNames>
    <definedName name="solver_adj" localSheetId="1" hidden="1">'12628 Geeraerd_Shoulder'!$G$2:$G$5</definedName>
    <definedName name="solver_adj" localSheetId="2" hidden="1">'12662 Weibull'!$G$3:$G$5</definedName>
    <definedName name="solver_adj" localSheetId="3" hidden="1">'13136 Albert'!$G$2:$G$5</definedName>
    <definedName name="solver_cvg" localSheetId="1" hidden="1">0.0000000001</definedName>
    <definedName name="solver_cvg" localSheetId="2" hidden="1">0.0000000001</definedName>
    <definedName name="solver_cvg" localSheetId="3" hidden="1">0.0000000001</definedName>
    <definedName name="solver_drv" localSheetId="1" hidden="1">2</definedName>
    <definedName name="solver_drv" localSheetId="2" hidden="1">2</definedName>
    <definedName name="solver_drv" localSheetId="3" hidden="1">2</definedName>
    <definedName name="solver_est" localSheetId="1" hidden="1">2</definedName>
    <definedName name="solver_est" localSheetId="2" hidden="1">2</definedName>
    <definedName name="solver_est" localSheetId="3" hidden="1">2</definedName>
    <definedName name="solver_itr" localSheetId="1" hidden="1">10000</definedName>
    <definedName name="solver_itr" localSheetId="2" hidden="1">10000</definedName>
    <definedName name="solver_itr" localSheetId="3" hidden="1">10000</definedName>
    <definedName name="solver_lhs1" localSheetId="1" hidden="1">'12628 Geeraerd_Shoulder'!$G$3</definedName>
    <definedName name="solver_lhs1" localSheetId="2" hidden="1">'12662 Weibull'!$G$4</definedName>
    <definedName name="solver_lhs1" localSheetId="3" hidden="1">'13136 Albert'!$G$4</definedName>
    <definedName name="solver_lhs2" localSheetId="2" hidden="1">'12662 Weibull'!$G$4</definedName>
    <definedName name="solver_lhs2" localSheetId="3" hidden="1">'13136 Albert'!$G$4</definedName>
    <definedName name="solver_lhs3" localSheetId="2" hidden="1">'12662 Weibull'!$G$3</definedName>
    <definedName name="solver_lhs3" localSheetId="3" hidden="1">'13136 Albert'!$G$3</definedName>
    <definedName name="solver_lhs4" localSheetId="2" hidden="1">'12662 Weibull'!$G$3</definedName>
    <definedName name="solver_lhs4" localSheetId="3" hidden="1">'13136 Albert'!$G$3</definedName>
    <definedName name="solver_lhs5" localSheetId="2" hidden="1">'12662 Weibull'!$G$4</definedName>
    <definedName name="solver_lhs5" localSheetId="3" hidden="1">'13136 Albert'!$G$4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wt" localSheetId="1" hidden="1">2</definedName>
    <definedName name="solver_nwt" localSheetId="2" hidden="1">2</definedName>
    <definedName name="solver_nwt" localSheetId="3" hidden="1">2</definedName>
    <definedName name="solver_opt" localSheetId="1" hidden="1">'12628 Geeraerd_Shoulder'!$D$24</definedName>
    <definedName name="solver_opt" localSheetId="2" hidden="1">'12662 Weibull'!$D$44</definedName>
    <definedName name="solver_opt" localSheetId="3" hidden="1">'13136 Albert'!$D$26</definedName>
    <definedName name="solver_pre" localSheetId="1" hidden="1">0.000000000001</definedName>
    <definedName name="solver_pre" localSheetId="2" hidden="1">0.000000000001</definedName>
    <definedName name="solver_pre" localSheetId="3" hidden="1">0.000000000001</definedName>
    <definedName name="solver_rel1" localSheetId="1" hidden="1">3</definedName>
    <definedName name="solver_rel1" localSheetId="2" hidden="1">3</definedName>
    <definedName name="solver_rel1" localSheetId="3" hidden="1">3</definedName>
    <definedName name="solver_rel2" localSheetId="2" hidden="1">3</definedName>
    <definedName name="solver_rel2" localSheetId="3" hidden="1">3</definedName>
    <definedName name="solver_rel3" localSheetId="2" hidden="1">3</definedName>
    <definedName name="solver_rel3" localSheetId="3" hidden="1">3</definedName>
    <definedName name="solver_rel4" localSheetId="2" hidden="1">3</definedName>
    <definedName name="solver_rel4" localSheetId="3" hidden="1">3</definedName>
    <definedName name="solver_rel5" localSheetId="2" hidden="1">3</definedName>
    <definedName name="solver_rel5" localSheetId="3" hidden="1">3</definedName>
    <definedName name="solver_rhs1" localSheetId="1" hidden="1">'12628 Geeraerd_Shoulder'!$J$1</definedName>
    <definedName name="solver_rhs1" localSheetId="2" hidden="1">'12662 Weibull'!$J$1</definedName>
    <definedName name="solver_rhs1" localSheetId="3" hidden="1">'13136 Albert'!$J$1</definedName>
    <definedName name="solver_rhs2" localSheetId="2" hidden="1">'12662 Weibull'!$J$1</definedName>
    <definedName name="solver_rhs2" localSheetId="3" hidden="1">'13136 Albert'!$J$1</definedName>
    <definedName name="solver_rhs3" localSheetId="2" hidden="1">'12662 Weibull'!$G$4</definedName>
    <definedName name="solver_rhs3" localSheetId="3" hidden="1">'13136 Albert'!$G$4</definedName>
    <definedName name="solver_rhs4" localSheetId="2" hidden="1">'12662 Weibull'!$J$1</definedName>
    <definedName name="solver_rhs4" localSheetId="3" hidden="1">'13136 Albert'!$J$1</definedName>
    <definedName name="solver_rhs5" localSheetId="2" hidden="1">'12662 Weibull'!$J$1</definedName>
    <definedName name="solver_rhs5" localSheetId="3" hidden="1">'13136 Albert'!$J$1</definedName>
    <definedName name="solver_scl" localSheetId="1" hidden="1">0</definedName>
    <definedName name="solver_scl" localSheetId="2" hidden="1">0</definedName>
    <definedName name="solver_scl" localSheetId="3" hidden="1">0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1" hidden="1">0</definedName>
    <definedName name="solver_val" localSheetId="2" hidden="1">0</definedName>
    <definedName name="solver_val" localSheetId="3" hidden="1">0</definedName>
  </definedNames>
  <calcPr calcId="152511"/>
</workbook>
</file>

<file path=xl/calcChain.xml><?xml version="1.0" encoding="utf-8"?>
<calcChain xmlns="http://schemas.openxmlformats.org/spreadsheetml/2006/main">
  <c r="M3" i="23" l="1"/>
  <c r="C128" i="23"/>
  <c r="C127" i="23"/>
  <c r="C126" i="23"/>
  <c r="C125" i="23"/>
  <c r="C124" i="23"/>
  <c r="C123" i="23"/>
  <c r="C122" i="23"/>
  <c r="C121" i="23"/>
  <c r="C120" i="23"/>
  <c r="C119" i="23"/>
  <c r="C118" i="23"/>
  <c r="C117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1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5" i="23"/>
  <c r="D25" i="23" s="1"/>
  <c r="C24" i="23"/>
  <c r="D24" i="23" s="1"/>
  <c r="C23" i="23"/>
  <c r="D23" i="23" s="1"/>
  <c r="C22" i="23"/>
  <c r="D22" i="23" s="1"/>
  <c r="C21" i="23"/>
  <c r="D21" i="23" s="1"/>
  <c r="C20" i="23"/>
  <c r="D20" i="23" s="1"/>
  <c r="C19" i="23"/>
  <c r="D19" i="23" s="1"/>
  <c r="C18" i="23"/>
  <c r="D18" i="23" s="1"/>
  <c r="C17" i="23"/>
  <c r="D17" i="23" s="1"/>
  <c r="C16" i="23"/>
  <c r="D16" i="23" s="1"/>
  <c r="C15" i="23"/>
  <c r="D15" i="23" s="1"/>
  <c r="C14" i="23"/>
  <c r="D14" i="23" s="1"/>
  <c r="C13" i="23"/>
  <c r="D13" i="23" s="1"/>
  <c r="C12" i="23"/>
  <c r="D12" i="23" s="1"/>
  <c r="C11" i="23"/>
  <c r="D11" i="23" s="1"/>
  <c r="C10" i="23"/>
  <c r="D10" i="23" s="1"/>
  <c r="C9" i="23"/>
  <c r="D9" i="23" s="1"/>
  <c r="C8" i="23"/>
  <c r="D8" i="23" s="1"/>
  <c r="C7" i="23"/>
  <c r="D7" i="23" s="1"/>
  <c r="C6" i="23"/>
  <c r="D6" i="23" s="1"/>
  <c r="C5" i="23"/>
  <c r="D5" i="23" s="1"/>
  <c r="C4" i="23"/>
  <c r="D4" i="23" s="1"/>
  <c r="C3" i="23"/>
  <c r="D3" i="23" s="1"/>
  <c r="C2" i="23"/>
  <c r="D2" i="23" s="1"/>
  <c r="M3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3" i="17"/>
  <c r="D43" i="17" s="1"/>
  <c r="C42" i="17"/>
  <c r="D42" i="17" s="1"/>
  <c r="C41" i="17"/>
  <c r="D41" i="17" s="1"/>
  <c r="C40" i="17"/>
  <c r="D40" i="17" s="1"/>
  <c r="C39" i="17"/>
  <c r="D39" i="17" s="1"/>
  <c r="C38" i="17"/>
  <c r="D38" i="17" s="1"/>
  <c r="C37" i="17"/>
  <c r="D37" i="17" s="1"/>
  <c r="C36" i="17"/>
  <c r="D36" i="17" s="1"/>
  <c r="C35" i="17"/>
  <c r="D35" i="17" s="1"/>
  <c r="C34" i="17"/>
  <c r="D34" i="17" s="1"/>
  <c r="C33" i="17"/>
  <c r="D33" i="17" s="1"/>
  <c r="C32" i="17"/>
  <c r="D32" i="17" s="1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5" i="17"/>
  <c r="D25" i="17" s="1"/>
  <c r="C24" i="17"/>
  <c r="D24" i="17" s="1"/>
  <c r="C23" i="17"/>
  <c r="D23" i="17" s="1"/>
  <c r="C22" i="17"/>
  <c r="D22" i="17" s="1"/>
  <c r="C21" i="17"/>
  <c r="D21" i="17" s="1"/>
  <c r="C20" i="17"/>
  <c r="D20" i="17" s="1"/>
  <c r="C19" i="17"/>
  <c r="D19" i="17" s="1"/>
  <c r="C18" i="17"/>
  <c r="D18" i="17" s="1"/>
  <c r="C17" i="17"/>
  <c r="D17" i="17" s="1"/>
  <c r="C16" i="17"/>
  <c r="D16" i="17" s="1"/>
  <c r="C15" i="17"/>
  <c r="D15" i="17" s="1"/>
  <c r="C14" i="17"/>
  <c r="D14" i="17" s="1"/>
  <c r="C13" i="17"/>
  <c r="D13" i="17" s="1"/>
  <c r="C12" i="17"/>
  <c r="D12" i="17" s="1"/>
  <c r="C11" i="17"/>
  <c r="D11" i="17" s="1"/>
  <c r="C10" i="17"/>
  <c r="D10" i="17" s="1"/>
  <c r="C9" i="17"/>
  <c r="D9" i="17" s="1"/>
  <c r="C8" i="17"/>
  <c r="D8" i="17" s="1"/>
  <c r="C7" i="17"/>
  <c r="D7" i="17" s="1"/>
  <c r="C6" i="17"/>
  <c r="D6" i="17" s="1"/>
  <c r="C5" i="17"/>
  <c r="D5" i="17" s="1"/>
  <c r="C4" i="17"/>
  <c r="D4" i="17" s="1"/>
  <c r="C3" i="17"/>
  <c r="D3" i="17" s="1"/>
  <c r="C2" i="17"/>
  <c r="D2" i="17" s="1"/>
  <c r="M3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  <c r="D26" i="23" l="1"/>
  <c r="D44" i="17"/>
  <c r="D24" i="2"/>
</calcChain>
</file>

<file path=xl/sharedStrings.xml><?xml version="1.0" encoding="utf-8"?>
<sst xmlns="http://schemas.openxmlformats.org/spreadsheetml/2006/main" count="245" uniqueCount="47">
  <si>
    <t>Time</t>
  </si>
  <si>
    <t>CFU</t>
  </si>
  <si>
    <t>Strain</t>
  </si>
  <si>
    <t>Replicate</t>
  </si>
  <si>
    <t>A1</t>
  </si>
  <si>
    <t>A2</t>
  </si>
  <si>
    <t>B1</t>
  </si>
  <si>
    <t>B2</t>
  </si>
  <si>
    <t>D1</t>
  </si>
  <si>
    <t>D2</t>
  </si>
  <si>
    <t>A3</t>
  </si>
  <si>
    <t>A4</t>
  </si>
  <si>
    <t>B3</t>
  </si>
  <si>
    <t>B4</t>
  </si>
  <si>
    <t>D3</t>
  </si>
  <si>
    <t>D4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</si>
  <si>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</si>
  <si>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</si>
  <si>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</si>
  <si>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</si>
  <si>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</si>
  <si>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</si>
  <si>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</si>
  <si>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</si>
  <si>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Sl (Shoulder length)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</si>
  <si>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</si>
  <si>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</si>
  <si>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</si>
  <si>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</si>
  <si>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</si>
  <si>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</si>
  <si>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N= N0 * exp(-kmax * t) * ( exp(kmax * Sl))/(1+(exp(kmax * Sl) - 1) *exp(-kmax*t)))</t>
  </si>
  <si>
    <t>For identification purposes reformulated as</t>
  </si>
  <si>
    <t>Log10(N) = Log10(N0) - kmax * t / Ln(10) + Log10(Exp(kmax * Sl) / (1 + (Exp(kmax * Sl) - 1) * Exp(-kmax * t)))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</si>
  <si>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</si>
  <si>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</si>
  <si>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delta</t>
  </si>
  <si>
    <t>p</t>
  </si>
  <si>
    <t>LOG10(Nres)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</si>
  <si>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</si>
  <si>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</si>
  <si>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</si>
  <si>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</si>
  <si>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</si>
  <si>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</si>
  <si>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Temperature</t>
  </si>
  <si>
    <t>52C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</si>
</sst>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19" fillId="0" borderId="0" xfId="0" applyNumberFormat="1" applyFont="1"/>
    <xf numFmtId="2" fontId="16" fillId="0" borderId="0" xfId="0" applyNumberFormat="1" applyFont="1"/>
    <xf numFmtId="2" fontId="0" fillId="0" borderId="0" xfId="0" applyNumberFormat="1"/>
    <xf numFmtId="2" fontId="20" fillId="0" borderId="0" xfId="0" applyNumberFormat="1" applyFont="1"/>
    <xf numFmtId="2" fontId="16" fillId="0" borderId="0" xfId="0" applyNumberFormat="1" applyFont="1" applyAlignment="1">
      <alignment horizontal="right"/>
    </xf>
    <xf numFmtId="2" fontId="16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2" fontId="21" fillId="0" borderId="0" xfId="0" applyNumberFormat="1" applyFont="1"/>
    <xf numFmtId="2" fontId="22" fillId="0" borderId="0" xfId="0" applyNumberFormat="1" applyFont="1"/>
    <xf numFmtId="0" fontId="22" fillId="0" borderId="0" xfId="0" applyFont="1"/>
    <xf numFmtId="165" fontId="22" fillId="0" borderId="0" xfId="0" applyNumberFormat="1" applyFont="1"/>
    <xf numFmtId="2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Geeraerd_Shoulder'!$A$2:$A$23</c:f>
              <c:numCache>
                <c:formatCode>0.00</c:formatCode>
                <c:ptCount val="22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0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0</c:v>
                </c:pt>
                <c:pt idx="11">
                  <c:v>20</c:v>
                </c:pt>
                <c:pt idx="12">
                  <c:v>40</c:v>
                </c:pt>
                <c:pt idx="13">
                  <c:v>60</c:v>
                </c:pt>
                <c:pt idx="14">
                  <c:v>0</c:v>
                </c:pt>
                <c:pt idx="15">
                  <c:v>20</c:v>
                </c:pt>
                <c:pt idx="16">
                  <c:v>40</c:v>
                </c:pt>
                <c:pt idx="17">
                  <c:v>60</c:v>
                </c:pt>
                <c:pt idx="18">
                  <c:v>0</c:v>
                </c:pt>
                <c:pt idx="19">
                  <c:v>20</c:v>
                </c:pt>
                <c:pt idx="20">
                  <c:v>40</c:v>
                </c:pt>
                <c:pt idx="21">
                  <c:v>60</c:v>
                </c:pt>
              </c:numCache>
            </c:numRef>
          </c:xVal>
          <c:yVal>
            <c:numRef>
              <c:f>'12628 Geeraerd_Shoulder'!$B$2:$B$23</c:f>
              <c:numCache>
                <c:formatCode>0.00</c:formatCode>
                <c:ptCount val="22"/>
                <c:pt idx="0">
                  <c:v>5.6989700040000004</c:v>
                </c:pt>
                <c:pt idx="1">
                  <c:v>4.6720978579999999</c:v>
                </c:pt>
                <c:pt idx="2">
                  <c:v>2.9542425090000002</c:v>
                </c:pt>
                <c:pt idx="3">
                  <c:v>5.4436974989999998</c:v>
                </c:pt>
                <c:pt idx="4">
                  <c:v>4.1949766029999997</c:v>
                </c:pt>
                <c:pt idx="5">
                  <c:v>2.5228787449999999</c:v>
                </c:pt>
                <c:pt idx="6">
                  <c:v>6.1139433519999997</c:v>
                </c:pt>
                <c:pt idx="7">
                  <c:v>6.1553360369999996</c:v>
                </c:pt>
                <c:pt idx="8">
                  <c:v>4.1461280360000003</c:v>
                </c:pt>
                <c:pt idx="9">
                  <c:v>2.7781512500000001</c:v>
                </c:pt>
                <c:pt idx="10">
                  <c:v>5.6667853209999999</c:v>
                </c:pt>
                <c:pt idx="11">
                  <c:v>5.7403626890000004</c:v>
                </c:pt>
                <c:pt idx="12">
                  <c:v>3.7481880269999999</c:v>
                </c:pt>
                <c:pt idx="13">
                  <c:v>2.3157532519999999</c:v>
                </c:pt>
                <c:pt idx="14">
                  <c:v>6.6334684560000001</c:v>
                </c:pt>
                <c:pt idx="15">
                  <c:v>6.6720978579999999</c:v>
                </c:pt>
                <c:pt idx="16">
                  <c:v>3.602059991</c:v>
                </c:pt>
                <c:pt idx="17">
                  <c:v>2</c:v>
                </c:pt>
                <c:pt idx="18">
                  <c:v>6.1421067620000001</c:v>
                </c:pt>
                <c:pt idx="19">
                  <c:v>6.2918866160000002</c:v>
                </c:pt>
                <c:pt idx="20">
                  <c:v>3.2403321549999999</c:v>
                </c:pt>
                <c:pt idx="21">
                  <c:v>1.585026652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Geeraerd_Shoulder'!$A$27:$A$126</c:f>
              <c:numCache>
                <c:formatCode>0.000</c:formatCode>
                <c:ptCount val="100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1.7999999999999998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5.3999999999999995</c:v>
                </c:pt>
                <c:pt idx="10">
                  <c:v>5.9999999999999991</c:v>
                </c:pt>
                <c:pt idx="11">
                  <c:v>6.5999999999999988</c:v>
                </c:pt>
                <c:pt idx="12">
                  <c:v>7.1999999999999984</c:v>
                </c:pt>
                <c:pt idx="13">
                  <c:v>7.799999999999998</c:v>
                </c:pt>
                <c:pt idx="14">
                  <c:v>8.3999999999999986</c:v>
                </c:pt>
                <c:pt idx="15">
                  <c:v>8.9999999999999982</c:v>
                </c:pt>
                <c:pt idx="16">
                  <c:v>9.5999999999999979</c:v>
                </c:pt>
                <c:pt idx="17">
                  <c:v>10.199999999999998</c:v>
                </c:pt>
                <c:pt idx="18">
                  <c:v>10.799999999999997</c:v>
                </c:pt>
                <c:pt idx="19">
                  <c:v>11.399999999999997</c:v>
                </c:pt>
                <c:pt idx="20">
                  <c:v>11.999999999999996</c:v>
                </c:pt>
                <c:pt idx="21">
                  <c:v>12.599999999999996</c:v>
                </c:pt>
                <c:pt idx="22">
                  <c:v>13.199999999999996</c:v>
                </c:pt>
                <c:pt idx="23">
                  <c:v>13.799999999999995</c:v>
                </c:pt>
                <c:pt idx="24">
                  <c:v>14.399999999999995</c:v>
                </c:pt>
                <c:pt idx="25">
                  <c:v>14.999999999999995</c:v>
                </c:pt>
                <c:pt idx="26">
                  <c:v>15.599999999999994</c:v>
                </c:pt>
                <c:pt idx="27">
                  <c:v>16.199999999999996</c:v>
                </c:pt>
                <c:pt idx="28">
                  <c:v>16.799999999999997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19.200000000000003</c:v>
                </c:pt>
                <c:pt idx="33">
                  <c:v>19.800000000000004</c:v>
                </c:pt>
                <c:pt idx="34">
                  <c:v>20.400000000000006</c:v>
                </c:pt>
                <c:pt idx="35">
                  <c:v>21.000000000000007</c:v>
                </c:pt>
                <c:pt idx="36">
                  <c:v>21.600000000000009</c:v>
                </c:pt>
                <c:pt idx="37">
                  <c:v>22.20000000000001</c:v>
                </c:pt>
                <c:pt idx="38">
                  <c:v>22.800000000000011</c:v>
                </c:pt>
                <c:pt idx="39">
                  <c:v>23.400000000000013</c:v>
                </c:pt>
                <c:pt idx="40">
                  <c:v>24.000000000000014</c:v>
                </c:pt>
                <c:pt idx="41">
                  <c:v>24.600000000000016</c:v>
                </c:pt>
                <c:pt idx="42">
                  <c:v>25.200000000000017</c:v>
                </c:pt>
                <c:pt idx="43">
                  <c:v>25.800000000000018</c:v>
                </c:pt>
                <c:pt idx="44">
                  <c:v>26.40000000000002</c:v>
                </c:pt>
                <c:pt idx="45">
                  <c:v>27.000000000000021</c:v>
                </c:pt>
                <c:pt idx="46">
                  <c:v>27.600000000000023</c:v>
                </c:pt>
                <c:pt idx="47">
                  <c:v>28.004999999999999</c:v>
                </c:pt>
                <c:pt idx="48">
                  <c:v>28.800000000000026</c:v>
                </c:pt>
                <c:pt idx="49">
                  <c:v>29.400000000000027</c:v>
                </c:pt>
                <c:pt idx="50">
                  <c:v>30.000000000000028</c:v>
                </c:pt>
                <c:pt idx="51">
                  <c:v>30.60000000000003</c:v>
                </c:pt>
                <c:pt idx="52">
                  <c:v>31.200000000000031</c:v>
                </c:pt>
                <c:pt idx="53">
                  <c:v>31.800000000000033</c:v>
                </c:pt>
                <c:pt idx="54">
                  <c:v>32.400000000000034</c:v>
                </c:pt>
                <c:pt idx="55">
                  <c:v>33.000000000000036</c:v>
                </c:pt>
                <c:pt idx="56">
                  <c:v>33.600000000000037</c:v>
                </c:pt>
                <c:pt idx="57">
                  <c:v>34.200000000000038</c:v>
                </c:pt>
                <c:pt idx="58">
                  <c:v>34.80000000000004</c:v>
                </c:pt>
                <c:pt idx="59">
                  <c:v>35.400000000000041</c:v>
                </c:pt>
                <c:pt idx="60">
                  <c:v>36.000000000000043</c:v>
                </c:pt>
                <c:pt idx="61">
                  <c:v>36.600000000000044</c:v>
                </c:pt>
                <c:pt idx="62">
                  <c:v>37.200000000000045</c:v>
                </c:pt>
                <c:pt idx="63">
                  <c:v>37.800000000000047</c:v>
                </c:pt>
                <c:pt idx="64">
                  <c:v>38.400000000000048</c:v>
                </c:pt>
                <c:pt idx="65">
                  <c:v>39.00000000000005</c:v>
                </c:pt>
                <c:pt idx="66">
                  <c:v>39.600000000000051</c:v>
                </c:pt>
                <c:pt idx="67">
                  <c:v>40.200000000000053</c:v>
                </c:pt>
                <c:pt idx="68">
                  <c:v>40.800000000000054</c:v>
                </c:pt>
                <c:pt idx="69">
                  <c:v>41.400000000000055</c:v>
                </c:pt>
                <c:pt idx="70">
                  <c:v>42.000000000000057</c:v>
                </c:pt>
                <c:pt idx="71">
                  <c:v>42.600000000000058</c:v>
                </c:pt>
                <c:pt idx="72">
                  <c:v>43.20000000000006</c:v>
                </c:pt>
                <c:pt idx="73">
                  <c:v>43.800000000000061</c:v>
                </c:pt>
                <c:pt idx="74">
                  <c:v>44.400000000000063</c:v>
                </c:pt>
                <c:pt idx="75">
                  <c:v>45.000000000000064</c:v>
                </c:pt>
                <c:pt idx="76">
                  <c:v>45.600000000000065</c:v>
                </c:pt>
                <c:pt idx="77">
                  <c:v>46.200000000000067</c:v>
                </c:pt>
                <c:pt idx="78">
                  <c:v>46.800000000000068</c:v>
                </c:pt>
                <c:pt idx="79">
                  <c:v>47.40000000000007</c:v>
                </c:pt>
                <c:pt idx="80">
                  <c:v>48.000000000000071</c:v>
                </c:pt>
                <c:pt idx="81">
                  <c:v>48.600000000000072</c:v>
                </c:pt>
                <c:pt idx="82">
                  <c:v>49.200000000000074</c:v>
                </c:pt>
                <c:pt idx="83">
                  <c:v>49.800000000000075</c:v>
                </c:pt>
                <c:pt idx="84">
                  <c:v>50.400000000000077</c:v>
                </c:pt>
                <c:pt idx="85">
                  <c:v>51.000000000000078</c:v>
                </c:pt>
                <c:pt idx="86">
                  <c:v>51.60000000000008</c:v>
                </c:pt>
                <c:pt idx="87">
                  <c:v>52.200000000000081</c:v>
                </c:pt>
                <c:pt idx="88">
                  <c:v>52.800000000000082</c:v>
                </c:pt>
                <c:pt idx="89">
                  <c:v>53.400000000000084</c:v>
                </c:pt>
                <c:pt idx="90">
                  <c:v>54.000000000000085</c:v>
                </c:pt>
                <c:pt idx="91">
                  <c:v>54.600000000000087</c:v>
                </c:pt>
                <c:pt idx="92">
                  <c:v>55.200000000000088</c:v>
                </c:pt>
                <c:pt idx="93">
                  <c:v>55.80000000000009</c:v>
                </c:pt>
                <c:pt idx="94">
                  <c:v>56.400000000000091</c:v>
                </c:pt>
                <c:pt idx="95">
                  <c:v>57.000000000000092</c:v>
                </c:pt>
                <c:pt idx="96">
                  <c:v>57.600000000000094</c:v>
                </c:pt>
                <c:pt idx="97">
                  <c:v>58.200000000000095</c:v>
                </c:pt>
                <c:pt idx="98">
                  <c:v>58.800000000000097</c:v>
                </c:pt>
                <c:pt idx="99">
                  <c:v>59.400000000000098</c:v>
                </c:pt>
              </c:numCache>
            </c:numRef>
          </c:xVal>
          <c:yVal>
            <c:numRef>
              <c:f>'12628 Geeraerd_Shoulder'!$C$27:$C$126</c:f>
              <c:numCache>
                <c:formatCode>0.000</c:formatCode>
                <c:ptCount val="100"/>
                <c:pt idx="0">
                  <c:v>6.237110474696534</c:v>
                </c:pt>
                <c:pt idx="1">
                  <c:v>6.2358806905805242</c:v>
                </c:pt>
                <c:pt idx="2">
                  <c:v>6.2344835289060079</c:v>
                </c:pt>
                <c:pt idx="3">
                  <c:v>6.2328968611550621</c:v>
                </c:pt>
                <c:pt idx="4">
                  <c:v>6.231095821102822</c:v>
                </c:pt>
                <c:pt idx="5">
                  <c:v>6.2290525198059647</c:v>
                </c:pt>
                <c:pt idx="6">
                  <c:v>6.226735746403671</c:v>
                </c:pt>
                <c:pt idx="7">
                  <c:v>6.2241106589172475</c:v>
                </c:pt>
                <c:pt idx="8">
                  <c:v>6.2211384710474062</c:v>
                </c:pt>
                <c:pt idx="9">
                  <c:v>6.2177761431641754</c:v>
                </c:pt>
                <c:pt idx="10">
                  <c:v>6.2139760882753867</c:v>
                </c:pt>
                <c:pt idx="11">
                  <c:v>6.209685906726059</c:v>
                </c:pt>
                <c:pt idx="12">
                  <c:v>6.2048481666558324</c:v>
                </c:pt>
                <c:pt idx="13">
                  <c:v>6.199400250692312</c:v>
                </c:pt>
                <c:pt idx="14">
                  <c:v>6.1932742927666089</c:v>
                </c:pt>
                <c:pt idx="15">
                  <c:v>6.1863972319813163</c:v>
                </c:pt>
                <c:pt idx="16">
                  <c:v>6.1786910127022656</c:v>
                </c:pt>
                <c:pt idx="17">
                  <c:v>6.170072960929911</c:v>
                </c:pt>
                <c:pt idx="18">
                  <c:v>6.1604563658869722</c:v>
                </c:pt>
                <c:pt idx="19">
                  <c:v>6.1497512919482826</c:v>
                </c:pt>
                <c:pt idx="20">
                  <c:v>6.1378656388982664</c:v>
                </c:pt>
                <c:pt idx="21">
                  <c:v>6.1247064575725556</c:v>
                </c:pt>
                <c:pt idx="22">
                  <c:v>6.1101815131048545</c:v>
                </c:pt>
                <c:pt idx="23">
                  <c:v>6.0942010696526445</c:v>
                </c:pt>
                <c:pt idx="24">
                  <c:v>6.0766798496636865</c:v>
                </c:pt>
                <c:pt idx="25">
                  <c:v>6.0575390992347424</c:v>
                </c:pt>
                <c:pt idx="26">
                  <c:v>6.0367086713161973</c:v>
                </c:pt>
                <c:pt idx="27">
                  <c:v>6.0141290232488247</c:v>
                </c:pt>
                <c:pt idx="28">
                  <c:v>5.9897530171920135</c:v>
                </c:pt>
                <c:pt idx="29">
                  <c:v>5.9635474136856388</c:v>
                </c:pt>
                <c:pt idx="30">
                  <c:v>5.9354939610627095</c:v>
                </c:pt>
                <c:pt idx="31">
                  <c:v>5.9055900063762747</c:v>
                </c:pt>
                <c:pt idx="32">
                  <c:v>5.8738485849511521</c:v>
                </c:pt>
                <c:pt idx="33">
                  <c:v>5.8402979822023768</c:v>
                </c:pt>
                <c:pt idx="34">
                  <c:v>5.8049807986579518</c:v>
                </c:pt>
                <c:pt idx="35">
                  <c:v>5.7679525827255951</c:v>
                </c:pt>
                <c:pt idx="36">
                  <c:v>5.7292801218555667</c:v>
                </c:pt>
                <c:pt idx="37">
                  <c:v>5.689039498875287</c:v>
                </c:pt>
                <c:pt idx="38">
                  <c:v>5.6473140255291296</c:v>
                </c:pt>
                <c:pt idx="39">
                  <c:v>5.6041921603597169</c:v>
                </c:pt>
                <c:pt idx="40">
                  <c:v>5.5597655049756733</c:v>
                </c:pt>
                <c:pt idx="41">
                  <c:v>5.5141269541559623</c:v>
                </c:pt>
                <c:pt idx="42">
                  <c:v>5.4673690540113933</c:v>
                </c:pt>
                <c:pt idx="43">
                  <c:v>5.4195826011442314</c:v>
                </c:pt>
                <c:pt idx="44">
                  <c:v>5.3708554964158637</c:v>
                </c:pt>
                <c:pt idx="45">
                  <c:v>5.3212718508388148</c:v>
                </c:pt>
                <c:pt idx="46">
                  <c:v>5.2709113288544573</c:v>
                </c:pt>
                <c:pt idx="47">
                  <c:v>5.2365166996888233</c:v>
                </c:pt>
                <c:pt idx="48">
                  <c:v>5.1681536121233584</c:v>
                </c:pt>
                <c:pt idx="49">
                  <c:v>5.1158904327740364</c:v>
                </c:pt>
                <c:pt idx="50">
                  <c:v>5.0631183348438373</c:v>
                </c:pt>
                <c:pt idx="51">
                  <c:v>5.0098913929309328</c:v>
                </c:pt>
                <c:pt idx="52">
                  <c:v>4.9562587888900129</c:v>
                </c:pt>
                <c:pt idx="53">
                  <c:v>4.9022650637778895</c:v>
                </c:pt>
                <c:pt idx="54">
                  <c:v>4.8479504038926091</c:v>
                </c:pt>
                <c:pt idx="55">
                  <c:v>4.7933509460790482</c:v>
                </c:pt>
                <c:pt idx="56">
                  <c:v>4.7384990905546713</c:v>
                </c:pt>
                <c:pt idx="57">
                  <c:v>4.6834238122308616</c:v>
                </c:pt>
                <c:pt idx="58">
                  <c:v>4.6281509638343765</c:v>
                </c:pt>
                <c:pt idx="59">
                  <c:v>4.5727035660726898</c:v>
                </c:pt>
                <c:pt idx="60">
                  <c:v>4.5171020816621859</c:v>
                </c:pt>
                <c:pt idx="61">
                  <c:v>4.461364671287698</c:v>
                </c:pt>
                <c:pt idx="62">
                  <c:v>4.4055074305298101</c:v>
                </c:pt>
                <c:pt idx="63">
                  <c:v>4.3495446075271014</c:v>
                </c:pt>
                <c:pt idx="64">
                  <c:v>4.2934888016761938</c:v>
                </c:pt>
                <c:pt idx="65">
                  <c:v>4.237351144050832</c:v>
                </c:pt>
                <c:pt idx="66">
                  <c:v>4.1811414604752688</c:v>
                </c:pt>
                <c:pt idx="67">
                  <c:v>4.1248684183448621</c:v>
                </c:pt>
                <c:pt idx="68">
                  <c:v>4.0685396583710141</c:v>
                </c:pt>
                <c:pt idx="69">
                  <c:v>4.0121619124573575</c:v>
                </c:pt>
                <c:pt idx="70">
                  <c:v>3.9557411089042689</c:v>
                </c:pt>
                <c:pt idx="71">
                  <c:v>3.8992824661012944</c:v>
                </c:pt>
                <c:pt idx="72">
                  <c:v>3.8427905758110423</c:v>
                </c:pt>
                <c:pt idx="73">
                  <c:v>3.7862694770804555</c:v>
                </c:pt>
                <c:pt idx="74">
                  <c:v>3.7297227217414757</c:v>
                </c:pt>
                <c:pt idx="75">
                  <c:v>3.6731534323866284</c:v>
                </c:pt>
                <c:pt idx="76">
                  <c:v>3.6165643536289465</c:v>
                </c:pt>
                <c:pt idx="77">
                  <c:v>3.5599578973816621</c:v>
                </c:pt>
                <c:pt idx="78">
                  <c:v>3.5033361828226215</c:v>
                </c:pt>
                <c:pt idx="79">
                  <c:v>3.4467010716421305</c:v>
                </c:pt>
                <c:pt idx="80">
                  <c:v>3.390054199111463</c:v>
                </c:pt>
                <c:pt idx="81">
                  <c:v>3.3333970014525787</c:v>
                </c:pt>
                <c:pt idx="82">
                  <c:v>3.2767307399378756</c:v>
                </c:pt>
                <c:pt idx="83">
                  <c:v>3.2200565221017627</c:v>
                </c:pt>
                <c:pt idx="84">
                  <c:v>3.1633753204033273</c:v>
                </c:pt>
                <c:pt idx="85">
                  <c:v>3.1066879886411227</c:v>
                </c:pt>
                <c:pt idx="86">
                  <c:v>3.0499952763867504</c:v>
                </c:pt>
                <c:pt idx="87">
                  <c:v>2.9932978416732521</c:v>
                </c:pt>
                <c:pt idx="88">
                  <c:v>2.9365962621468928</c:v>
                </c:pt>
                <c:pt idx="89">
                  <c:v>2.8798910448665835</c:v>
                </c:pt>
                <c:pt idx="90">
                  <c:v>2.8231826349135001</c:v>
                </c:pt>
                <c:pt idx="91">
                  <c:v>2.7664714229542682</c:v>
                </c:pt>
                <c:pt idx="92">
                  <c:v>2.7097577518840446</c:v>
                </c:pt>
                <c:pt idx="93">
                  <c:v>2.6530419226607758</c:v>
                </c:pt>
                <c:pt idx="94">
                  <c:v>2.5963241994286195</c:v>
                </c:pt>
                <c:pt idx="95">
                  <c:v>2.5396048140167333</c:v>
                </c:pt>
                <c:pt idx="96">
                  <c:v>2.4828839698892979</c:v>
                </c:pt>
                <c:pt idx="97">
                  <c:v>2.4261618456134761</c:v>
                </c:pt>
                <c:pt idx="98">
                  <c:v>2.369438597903966</c:v>
                </c:pt>
                <c:pt idx="99">
                  <c:v>2.3127143642957075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475440"/>
        <c:axId val="361475824"/>
      </c:scatterChart>
      <c:valAx>
        <c:axId val="361475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61475824"/>
        <c:crosses val="autoZero"/>
        <c:crossBetween val="midCat"/>
      </c:valAx>
      <c:valAx>
        <c:axId val="361475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475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Weibull'!$A$2:$A$43</c:f>
              <c:numCache>
                <c:formatCode>0.00</c:formatCode>
                <c:ptCount val="4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0</c:v>
                </c:pt>
                <c:pt idx="8">
                  <c:v>20</c:v>
                </c:pt>
                <c:pt idx="9">
                  <c:v>40</c:v>
                </c:pt>
                <c:pt idx="10">
                  <c:v>60</c:v>
                </c:pt>
                <c:pt idx="11">
                  <c:v>20</c:v>
                </c:pt>
                <c:pt idx="12">
                  <c:v>40</c:v>
                </c:pt>
                <c:pt idx="13">
                  <c:v>60</c:v>
                </c:pt>
                <c:pt idx="14">
                  <c:v>0</c:v>
                </c:pt>
                <c:pt idx="15">
                  <c:v>20</c:v>
                </c:pt>
                <c:pt idx="16">
                  <c:v>40</c:v>
                </c:pt>
                <c:pt idx="17">
                  <c:v>60</c:v>
                </c:pt>
                <c:pt idx="18">
                  <c:v>20</c:v>
                </c:pt>
                <c:pt idx="19">
                  <c:v>40</c:v>
                </c:pt>
                <c:pt idx="20">
                  <c:v>60</c:v>
                </c:pt>
                <c:pt idx="21">
                  <c:v>0</c:v>
                </c:pt>
                <c:pt idx="22">
                  <c:v>20</c:v>
                </c:pt>
                <c:pt idx="23">
                  <c:v>40</c:v>
                </c:pt>
                <c:pt idx="24">
                  <c:v>60</c:v>
                </c:pt>
                <c:pt idx="25">
                  <c:v>20</c:v>
                </c:pt>
                <c:pt idx="26">
                  <c:v>40</c:v>
                </c:pt>
                <c:pt idx="27">
                  <c:v>60</c:v>
                </c:pt>
                <c:pt idx="28">
                  <c:v>0</c:v>
                </c:pt>
                <c:pt idx="29">
                  <c:v>20</c:v>
                </c:pt>
                <c:pt idx="30">
                  <c:v>40</c:v>
                </c:pt>
                <c:pt idx="31">
                  <c:v>60</c:v>
                </c:pt>
                <c:pt idx="32">
                  <c:v>20</c:v>
                </c:pt>
                <c:pt idx="33">
                  <c:v>40</c:v>
                </c:pt>
                <c:pt idx="34">
                  <c:v>60</c:v>
                </c:pt>
                <c:pt idx="35">
                  <c:v>0</c:v>
                </c:pt>
                <c:pt idx="36">
                  <c:v>20</c:v>
                </c:pt>
                <c:pt idx="37">
                  <c:v>40</c:v>
                </c:pt>
                <c:pt idx="38">
                  <c:v>60</c:v>
                </c:pt>
                <c:pt idx="39">
                  <c:v>20</c:v>
                </c:pt>
                <c:pt idx="40">
                  <c:v>40</c:v>
                </c:pt>
                <c:pt idx="41">
                  <c:v>60</c:v>
                </c:pt>
              </c:numCache>
            </c:numRef>
          </c:xVal>
          <c:yVal>
            <c:numRef>
              <c:f>'12662 Weibull'!$B$2:$B$43</c:f>
              <c:numCache>
                <c:formatCode>0.00</c:formatCode>
                <c:ptCount val="42"/>
                <c:pt idx="0">
                  <c:v>6.2479732659999998</c:v>
                </c:pt>
                <c:pt idx="1">
                  <c:v>5.1846914310000001</c:v>
                </c:pt>
                <c:pt idx="2">
                  <c:v>5.9190780920000003</c:v>
                </c:pt>
                <c:pt idx="3">
                  <c:v>4.8450980399999999</c:v>
                </c:pt>
                <c:pt idx="4">
                  <c:v>5.0530784430000004</c:v>
                </c:pt>
                <c:pt idx="5">
                  <c:v>5.403120521</c:v>
                </c:pt>
                <c:pt idx="6">
                  <c:v>4.4771212550000001</c:v>
                </c:pt>
                <c:pt idx="7">
                  <c:v>5.7428232880000003</c:v>
                </c:pt>
                <c:pt idx="8">
                  <c:v>4.9059378300000001</c:v>
                </c:pt>
                <c:pt idx="9">
                  <c:v>5.3875991750000001</c:v>
                </c:pt>
                <c:pt idx="10">
                  <c:v>4.4648867980000002</c:v>
                </c:pt>
                <c:pt idx="11">
                  <c:v>4.8489584609999996</c:v>
                </c:pt>
                <c:pt idx="12">
                  <c:v>4.9881471729999998</c:v>
                </c:pt>
                <c:pt idx="13">
                  <c:v>4.1983676540000001</c:v>
                </c:pt>
                <c:pt idx="14">
                  <c:v>5.8450980399999999</c:v>
                </c:pt>
                <c:pt idx="15">
                  <c:v>6.1367205670000002</c:v>
                </c:pt>
                <c:pt idx="16">
                  <c:v>5.8633228600000002</c:v>
                </c:pt>
                <c:pt idx="17">
                  <c:v>4.6720978579999999</c:v>
                </c:pt>
                <c:pt idx="18">
                  <c:v>6.068185862</c:v>
                </c:pt>
                <c:pt idx="19">
                  <c:v>5.4313637640000003</c:v>
                </c:pt>
                <c:pt idx="20">
                  <c:v>5.3424226810000004</c:v>
                </c:pt>
                <c:pt idx="21">
                  <c:v>5.3265840999999998</c:v>
                </c:pt>
                <c:pt idx="22">
                  <c:v>5.7942978859999998</c:v>
                </c:pt>
                <c:pt idx="23">
                  <c:v>5.2951211359999997</c:v>
                </c:pt>
                <c:pt idx="24">
                  <c:v>4.1406189409999996</c:v>
                </c:pt>
                <c:pt idx="25">
                  <c:v>5.8129133570000002</c:v>
                </c:pt>
                <c:pt idx="26">
                  <c:v>4.9128498240000003</c:v>
                </c:pt>
                <c:pt idx="27">
                  <c:v>4.798354636</c:v>
                </c:pt>
                <c:pt idx="28">
                  <c:v>5.8633228600000002</c:v>
                </c:pt>
                <c:pt idx="29">
                  <c:v>6.2855573089999996</c:v>
                </c:pt>
                <c:pt idx="30">
                  <c:v>5.0293837779999997</c:v>
                </c:pt>
                <c:pt idx="31">
                  <c:v>4.7558748560000002</c:v>
                </c:pt>
                <c:pt idx="32">
                  <c:v>6.3802112419999997</c:v>
                </c:pt>
                <c:pt idx="33">
                  <c:v>5.2944662259999999</c:v>
                </c:pt>
                <c:pt idx="34">
                  <c:v>4.4471580309999998</c:v>
                </c:pt>
                <c:pt idx="35">
                  <c:v>5.3448089200000002</c:v>
                </c:pt>
                <c:pt idx="36">
                  <c:v>5.8541935450000002</c:v>
                </c:pt>
                <c:pt idx="37">
                  <c:v>4.6144104300000004</c:v>
                </c:pt>
                <c:pt idx="38">
                  <c:v>4.1760912589999997</c:v>
                </c:pt>
                <c:pt idx="39">
                  <c:v>6.0184834059999996</c:v>
                </c:pt>
                <c:pt idx="40">
                  <c:v>4.8794928779999998</c:v>
                </c:pt>
                <c:pt idx="41">
                  <c:v>3.775060173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Weibull'!$A$47:$A$146</c:f>
              <c:numCache>
                <c:formatCode>0.00</c:formatCode>
                <c:ptCount val="100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1.7999999999999998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5.3999999999999995</c:v>
                </c:pt>
                <c:pt idx="10">
                  <c:v>5.9999999999999991</c:v>
                </c:pt>
                <c:pt idx="11">
                  <c:v>6.5999999999999988</c:v>
                </c:pt>
                <c:pt idx="12">
                  <c:v>7.1999999999999984</c:v>
                </c:pt>
                <c:pt idx="13">
                  <c:v>7.799999999999998</c:v>
                </c:pt>
                <c:pt idx="14">
                  <c:v>8.3999999999999986</c:v>
                </c:pt>
                <c:pt idx="15">
                  <c:v>8.9999999999999982</c:v>
                </c:pt>
                <c:pt idx="16">
                  <c:v>9.5999999999999979</c:v>
                </c:pt>
                <c:pt idx="17">
                  <c:v>10.199999999999998</c:v>
                </c:pt>
                <c:pt idx="18">
                  <c:v>10.799999999999997</c:v>
                </c:pt>
                <c:pt idx="19">
                  <c:v>11.399999999999997</c:v>
                </c:pt>
                <c:pt idx="20">
                  <c:v>11.999999999999996</c:v>
                </c:pt>
                <c:pt idx="21">
                  <c:v>12.599999999999996</c:v>
                </c:pt>
                <c:pt idx="22">
                  <c:v>13.199999999999996</c:v>
                </c:pt>
                <c:pt idx="23">
                  <c:v>13.799999999999995</c:v>
                </c:pt>
                <c:pt idx="24">
                  <c:v>14.399999999999995</c:v>
                </c:pt>
                <c:pt idx="25">
                  <c:v>14.999999999999995</c:v>
                </c:pt>
                <c:pt idx="26">
                  <c:v>15.599999999999994</c:v>
                </c:pt>
                <c:pt idx="27">
                  <c:v>16.199999999999996</c:v>
                </c:pt>
                <c:pt idx="28">
                  <c:v>16.799999999999997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19.200000000000003</c:v>
                </c:pt>
                <c:pt idx="33">
                  <c:v>19.800000000000004</c:v>
                </c:pt>
                <c:pt idx="34">
                  <c:v>20.400000000000006</c:v>
                </c:pt>
                <c:pt idx="35">
                  <c:v>21.000000000000007</c:v>
                </c:pt>
                <c:pt idx="36">
                  <c:v>21.600000000000009</c:v>
                </c:pt>
                <c:pt idx="37">
                  <c:v>22.20000000000001</c:v>
                </c:pt>
                <c:pt idx="38">
                  <c:v>22.800000000000011</c:v>
                </c:pt>
                <c:pt idx="39">
                  <c:v>23.400000000000013</c:v>
                </c:pt>
                <c:pt idx="40">
                  <c:v>24.000000000000014</c:v>
                </c:pt>
                <c:pt idx="41">
                  <c:v>24.600000000000016</c:v>
                </c:pt>
                <c:pt idx="42">
                  <c:v>25.200000000000017</c:v>
                </c:pt>
                <c:pt idx="43">
                  <c:v>25.800000000000018</c:v>
                </c:pt>
                <c:pt idx="44">
                  <c:v>26.40000000000002</c:v>
                </c:pt>
                <c:pt idx="45">
                  <c:v>27.000000000000021</c:v>
                </c:pt>
                <c:pt idx="46">
                  <c:v>27.600000000000023</c:v>
                </c:pt>
                <c:pt idx="47">
                  <c:v>28.200000000000024</c:v>
                </c:pt>
                <c:pt idx="48">
                  <c:v>28.800000000000026</c:v>
                </c:pt>
                <c:pt idx="49">
                  <c:v>29.400000000000027</c:v>
                </c:pt>
                <c:pt idx="50">
                  <c:v>30.000000000000028</c:v>
                </c:pt>
                <c:pt idx="51">
                  <c:v>30.60000000000003</c:v>
                </c:pt>
                <c:pt idx="52">
                  <c:v>31.200000000000031</c:v>
                </c:pt>
                <c:pt idx="53">
                  <c:v>31.800000000000033</c:v>
                </c:pt>
                <c:pt idx="54">
                  <c:v>32.400000000000034</c:v>
                </c:pt>
                <c:pt idx="55">
                  <c:v>33.000000000000036</c:v>
                </c:pt>
                <c:pt idx="56">
                  <c:v>33.600000000000037</c:v>
                </c:pt>
                <c:pt idx="57">
                  <c:v>34.200000000000038</c:v>
                </c:pt>
                <c:pt idx="58">
                  <c:v>34.80000000000004</c:v>
                </c:pt>
                <c:pt idx="59">
                  <c:v>35.400000000000041</c:v>
                </c:pt>
                <c:pt idx="60">
                  <c:v>36.000000000000043</c:v>
                </c:pt>
                <c:pt idx="61">
                  <c:v>36.600000000000044</c:v>
                </c:pt>
                <c:pt idx="62">
                  <c:v>37.200000000000045</c:v>
                </c:pt>
                <c:pt idx="63">
                  <c:v>37.800000000000047</c:v>
                </c:pt>
                <c:pt idx="64">
                  <c:v>38.400000000000048</c:v>
                </c:pt>
                <c:pt idx="65">
                  <c:v>39.00000000000005</c:v>
                </c:pt>
                <c:pt idx="66">
                  <c:v>39.600000000000051</c:v>
                </c:pt>
                <c:pt idx="67">
                  <c:v>40.200000000000053</c:v>
                </c:pt>
                <c:pt idx="68">
                  <c:v>40.800000000000054</c:v>
                </c:pt>
                <c:pt idx="69">
                  <c:v>41.400000000000055</c:v>
                </c:pt>
                <c:pt idx="70">
                  <c:v>42.000000000000057</c:v>
                </c:pt>
                <c:pt idx="71">
                  <c:v>42.600000000000058</c:v>
                </c:pt>
                <c:pt idx="72">
                  <c:v>43.20000000000006</c:v>
                </c:pt>
                <c:pt idx="73">
                  <c:v>43.800000000000061</c:v>
                </c:pt>
                <c:pt idx="74">
                  <c:v>44.400000000000063</c:v>
                </c:pt>
                <c:pt idx="75">
                  <c:v>45.000000000000064</c:v>
                </c:pt>
                <c:pt idx="76">
                  <c:v>45.600000000000065</c:v>
                </c:pt>
                <c:pt idx="77">
                  <c:v>46.200000000000067</c:v>
                </c:pt>
                <c:pt idx="78">
                  <c:v>46.800000000000068</c:v>
                </c:pt>
                <c:pt idx="79">
                  <c:v>47.40000000000007</c:v>
                </c:pt>
                <c:pt idx="80">
                  <c:v>48.000000000000071</c:v>
                </c:pt>
                <c:pt idx="81">
                  <c:v>48.600000000000072</c:v>
                </c:pt>
                <c:pt idx="82">
                  <c:v>49.200000000000074</c:v>
                </c:pt>
                <c:pt idx="83">
                  <c:v>49.800000000000075</c:v>
                </c:pt>
                <c:pt idx="84">
                  <c:v>50.400000000000077</c:v>
                </c:pt>
                <c:pt idx="85">
                  <c:v>51.000000000000078</c:v>
                </c:pt>
                <c:pt idx="86">
                  <c:v>51.60000000000008</c:v>
                </c:pt>
                <c:pt idx="87">
                  <c:v>52.200000000000081</c:v>
                </c:pt>
                <c:pt idx="88">
                  <c:v>52.800000000000082</c:v>
                </c:pt>
                <c:pt idx="89">
                  <c:v>53.400000000000084</c:v>
                </c:pt>
                <c:pt idx="90">
                  <c:v>54.000000000000085</c:v>
                </c:pt>
                <c:pt idx="91">
                  <c:v>54.600000000000087</c:v>
                </c:pt>
                <c:pt idx="92">
                  <c:v>55.200000000000088</c:v>
                </c:pt>
                <c:pt idx="93">
                  <c:v>55.80000000000009</c:v>
                </c:pt>
                <c:pt idx="94">
                  <c:v>56.400000000000091</c:v>
                </c:pt>
                <c:pt idx="95">
                  <c:v>57.000000000000092</c:v>
                </c:pt>
                <c:pt idx="96">
                  <c:v>57.600000000000094</c:v>
                </c:pt>
                <c:pt idx="97">
                  <c:v>58.200000000000095</c:v>
                </c:pt>
                <c:pt idx="98">
                  <c:v>58.800000000000097</c:v>
                </c:pt>
                <c:pt idx="99">
                  <c:v>59.400000000000098</c:v>
                </c:pt>
              </c:numCache>
            </c:numRef>
          </c:xVal>
          <c:yVal>
            <c:numRef>
              <c:f>'12662 Weibull'!$C$47:$C$146</c:f>
              <c:numCache>
                <c:formatCode>0.00</c:formatCode>
                <c:ptCount val="100"/>
                <c:pt idx="0">
                  <c:v>5.7649091470274261</c:v>
                </c:pt>
                <c:pt idx="1">
                  <c:v>5.7648775555313243</c:v>
                </c:pt>
                <c:pt idx="2">
                  <c:v>5.7647535032463164</c:v>
                </c:pt>
                <c:pt idx="3">
                  <c:v>5.7645135488100223</c:v>
                </c:pt>
                <c:pt idx="4">
                  <c:v>5.7641423271680505</c:v>
                </c:pt>
                <c:pt idx="5">
                  <c:v>5.7636278542394699</c:v>
                </c:pt>
                <c:pt idx="6">
                  <c:v>5.7629601287802705</c:v>
                </c:pt>
                <c:pt idx="7">
                  <c:v>5.7621304809981773</c:v>
                </c:pt>
                <c:pt idx="8">
                  <c:v>5.7611312081175532</c:v>
                </c:pt>
                <c:pt idx="9">
                  <c:v>5.7599553471469216</c:v>
                </c:pt>
                <c:pt idx="10">
                  <c:v>5.7585965224659024</c:v>
                </c:pt>
                <c:pt idx="11">
                  <c:v>5.7570488380419347</c:v>
                </c:pt>
                <c:pt idx="12">
                  <c:v>5.7553067980768224</c:v>
                </c:pt>
                <c:pt idx="13">
                  <c:v>5.7533652467005139</c:v>
                </c:pt>
                <c:pt idx="14">
                  <c:v>5.7512193209475662</c:v>
                </c:pt>
                <c:pt idx="15">
                  <c:v>5.7488644133035711</c:v>
                </c:pt>
                <c:pt idx="16">
                  <c:v>5.7462961413361731</c:v>
                </c:pt>
                <c:pt idx="17">
                  <c:v>5.7435103226923703</c:v>
                </c:pt>
                <c:pt idx="18">
                  <c:v>5.7405029542411432</c:v>
                </c:pt>
                <c:pt idx="19">
                  <c:v>5.7372701944732327</c:v>
                </c:pt>
                <c:pt idx="20">
                  <c:v>5.7338083484985427</c:v>
                </c:pt>
                <c:pt idx="21">
                  <c:v>5.7301138551426467</c:v>
                </c:pt>
                <c:pt idx="22">
                  <c:v>5.7261832757594648</c:v>
                </c:pt>
                <c:pt idx="23">
                  <c:v>5.7220132844618083</c:v>
                </c:pt>
                <c:pt idx="24">
                  <c:v>5.7176006595344413</c:v>
                </c:pt>
                <c:pt idx="25">
                  <c:v>5.712942275841824</c:v>
                </c:pt>
                <c:pt idx="26">
                  <c:v>5.7080350980790522</c:v>
                </c:pt>
                <c:pt idx="27">
                  <c:v>5.7028761747426833</c:v>
                </c:pt>
                <c:pt idx="28">
                  <c:v>5.6974626327201632</c:v>
                </c:pt>
                <c:pt idx="29">
                  <c:v>5.6917916724140465</c:v>
                </c:pt>
                <c:pt idx="30">
                  <c:v>5.6858605633310804</c:v>
                </c:pt>
                <c:pt idx="31">
                  <c:v>5.67966664007748</c:v>
                </c:pt>
                <c:pt idx="32">
                  <c:v>5.6732072987108042</c:v>
                </c:pt>
                <c:pt idx="33">
                  <c:v>5.6664799934062957</c:v>
                </c:pt>
                <c:pt idx="34">
                  <c:v>5.6594822334016719</c:v>
                </c:pt>
                <c:pt idx="35">
                  <c:v>5.6522115801894461</c:v>
                </c:pt>
                <c:pt idx="36">
                  <c:v>5.6446656449300869</c:v>
                </c:pt>
                <c:pt idx="37">
                  <c:v>5.6368420860628827</c:v>
                </c:pt>
                <c:pt idx="38">
                  <c:v>5.628738607094367</c:v>
                </c:pt>
                <c:pt idx="39">
                  <c:v>5.6203529545467008</c:v>
                </c:pt>
                <c:pt idx="40">
                  <c:v>5.6116829160505652</c:v>
                </c:pt>
                <c:pt idx="41">
                  <c:v>5.602726318568978</c:v>
                </c:pt>
                <c:pt idx="42">
                  <c:v>5.593481026740001</c:v>
                </c:pt>
                <c:pt idx="43">
                  <c:v>5.583944941327716</c:v>
                </c:pt>
                <c:pt idx="44">
                  <c:v>5.5741159977719841</c:v>
                </c:pt>
                <c:pt idx="45">
                  <c:v>5.5639921648285622</c:v>
                </c:pt>
                <c:pt idx="46">
                  <c:v>5.5535714432920429</c:v>
                </c:pt>
                <c:pt idx="47">
                  <c:v>5.5428518647948337</c:v>
                </c:pt>
                <c:pt idx="48">
                  <c:v>5.5318314906761286</c:v>
                </c:pt>
                <c:pt idx="49">
                  <c:v>5.520508410915383</c:v>
                </c:pt>
                <c:pt idx="50">
                  <c:v>5.5088807431253572</c:v>
                </c:pt>
                <c:pt idx="51">
                  <c:v>5.496946631600272</c:v>
                </c:pt>
                <c:pt idx="52">
                  <c:v>5.4847042464150046</c:v>
                </c:pt>
                <c:pt idx="53">
                  <c:v>5.4721517825716646</c:v>
                </c:pt>
                <c:pt idx="54">
                  <c:v>5.4592874591901897</c:v>
                </c:pt>
                <c:pt idx="55">
                  <c:v>5.4461095187399113</c:v>
                </c:pt>
                <c:pt idx="56">
                  <c:v>5.4326162263092987</c:v>
                </c:pt>
                <c:pt idx="57">
                  <c:v>5.4188058689113277</c:v>
                </c:pt>
                <c:pt idx="58">
                  <c:v>5.4046767548221393</c:v>
                </c:pt>
                <c:pt idx="59">
                  <c:v>5.390227212950836</c:v>
                </c:pt>
                <c:pt idx="60">
                  <c:v>5.3754555922384348</c:v>
                </c:pt>
                <c:pt idx="61">
                  <c:v>5.3603602610841756</c:v>
                </c:pt>
                <c:pt idx="62">
                  <c:v>5.3449396067974897</c:v>
                </c:pt>
                <c:pt idx="63">
                  <c:v>5.3291920350740911</c:v>
                </c:pt>
                <c:pt idx="64">
                  <c:v>5.3131159694947554</c:v>
                </c:pt>
                <c:pt idx="65">
                  <c:v>5.2967098510454615</c:v>
                </c:pt>
                <c:pt idx="66">
                  <c:v>5.2799721376576692</c:v>
                </c:pt>
                <c:pt idx="67">
                  <c:v>5.2629013037675856</c:v>
                </c:pt>
                <c:pt idx="68">
                  <c:v>5.2454958398933744</c:v>
                </c:pt>
                <c:pt idx="69">
                  <c:v>5.2277542522293095</c:v>
                </c:pt>
                <c:pt idx="70">
                  <c:v>5.2096750622559584</c:v>
                </c:pt>
                <c:pt idx="71">
                  <c:v>5.1912568063655469</c:v>
                </c:pt>
                <c:pt idx="72">
                  <c:v>5.1724980355017012</c:v>
                </c:pt>
                <c:pt idx="73">
                  <c:v>5.1533973148128185</c:v>
                </c:pt>
                <c:pt idx="74">
                  <c:v>5.1339532233183762</c:v>
                </c:pt>
                <c:pt idx="75">
                  <c:v>5.1141643535875225</c:v>
                </c:pt>
                <c:pt idx="76">
                  <c:v>5.0940293114293382</c:v>
                </c:pt>
                <c:pt idx="77">
                  <c:v>5.0735467155942011</c:v>
                </c:pt>
                <c:pt idx="78">
                  <c:v>5.052715197485699</c:v>
                </c:pt>
                <c:pt idx="79">
                  <c:v>5.0315334008826138</c:v>
                </c:pt>
                <c:pt idx="80">
                  <c:v>5.0099999816704734</c:v>
                </c:pt>
                <c:pt idx="81">
                  <c:v>4.9881136075822425</c:v>
                </c:pt>
                <c:pt idx="82">
                  <c:v>4.9658729579477239</c:v>
                </c:pt>
                <c:pt idx="83">
                  <c:v>4.9432767234512811</c:v>
                </c:pt>
                <c:pt idx="84">
                  <c:v>4.9203236058974991</c:v>
                </c:pt>
                <c:pt idx="85">
                  <c:v>4.8970123179844371</c:v>
                </c:pt>
                <c:pt idx="86">
                  <c:v>4.8733415830841373</c:v>
                </c:pt>
                <c:pt idx="87">
                  <c:v>4.8493101350300805</c:v>
                </c:pt>
                <c:pt idx="88">
                  <c:v>4.8249167179112851</c:v>
                </c:pt>
                <c:pt idx="89">
                  <c:v>4.8001600858727667</c:v>
                </c:pt>
                <c:pt idx="90">
                  <c:v>4.7750390029220977</c:v>
                </c:pt>
                <c:pt idx="91">
                  <c:v>4.749552242741812</c:v>
                </c:pt>
                <c:pt idx="92">
                  <c:v>4.7236985885074194</c:v>
                </c:pt>
                <c:pt idx="93">
                  <c:v>4.6974768327107856</c:v>
                </c:pt>
                <c:pt idx="94">
                  <c:v>4.6708857769886887</c:v>
                </c:pt>
                <c:pt idx="95">
                  <c:v>4.643924231956329</c:v>
                </c:pt>
                <c:pt idx="96">
                  <c:v>4.6165910170456002</c:v>
                </c:pt>
                <c:pt idx="97">
                  <c:v>4.5888849603479418</c:v>
                </c:pt>
                <c:pt idx="98">
                  <c:v>4.5608048984615959</c:v>
                </c:pt>
                <c:pt idx="99">
                  <c:v>4.5323496763430988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609880"/>
        <c:axId val="361610264"/>
      </c:scatterChart>
      <c:valAx>
        <c:axId val="3616098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610264"/>
        <c:crosses val="autoZero"/>
        <c:crossBetween val="midCat"/>
      </c:valAx>
      <c:valAx>
        <c:axId val="361610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609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Albert'!$A$2:$A$25</c:f>
              <c:numCache>
                <c:formatCode>0.00</c:formatCode>
                <c:ptCount val="24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0</c:v>
                </c:pt>
                <c:pt idx="5">
                  <c:v>20</c:v>
                </c:pt>
                <c:pt idx="6">
                  <c:v>40</c:v>
                </c:pt>
                <c:pt idx="7">
                  <c:v>60</c:v>
                </c:pt>
                <c:pt idx="8">
                  <c:v>0</c:v>
                </c:pt>
                <c:pt idx="9">
                  <c:v>20</c:v>
                </c:pt>
                <c:pt idx="10">
                  <c:v>40</c:v>
                </c:pt>
                <c:pt idx="11">
                  <c:v>60</c:v>
                </c:pt>
                <c:pt idx="12">
                  <c:v>0</c:v>
                </c:pt>
                <c:pt idx="13">
                  <c:v>20</c:v>
                </c:pt>
                <c:pt idx="14">
                  <c:v>40</c:v>
                </c:pt>
                <c:pt idx="15">
                  <c:v>60</c:v>
                </c:pt>
                <c:pt idx="16">
                  <c:v>0</c:v>
                </c:pt>
                <c:pt idx="17">
                  <c:v>20</c:v>
                </c:pt>
                <c:pt idx="18">
                  <c:v>40</c:v>
                </c:pt>
                <c:pt idx="19">
                  <c:v>60</c:v>
                </c:pt>
                <c:pt idx="20">
                  <c:v>0</c:v>
                </c:pt>
                <c:pt idx="21">
                  <c:v>20</c:v>
                </c:pt>
                <c:pt idx="22">
                  <c:v>40</c:v>
                </c:pt>
                <c:pt idx="23">
                  <c:v>60</c:v>
                </c:pt>
              </c:numCache>
            </c:numRef>
          </c:xVal>
          <c:yVal>
            <c:numRef>
              <c:f>'13136 Albert'!$B$2:$B$25</c:f>
              <c:numCache>
                <c:formatCode>0.00</c:formatCode>
                <c:ptCount val="24"/>
                <c:pt idx="0">
                  <c:v>5.7242758699999996</c:v>
                </c:pt>
                <c:pt idx="1">
                  <c:v>5.2304489209999998</c:v>
                </c:pt>
                <c:pt idx="2">
                  <c:v>3.6334684560000001</c:v>
                </c:pt>
                <c:pt idx="3">
                  <c:v>2.2552725050000002</c:v>
                </c:pt>
                <c:pt idx="4">
                  <c:v>5.2329141760000004</c:v>
                </c:pt>
                <c:pt idx="5">
                  <c:v>4.9294189260000003</c:v>
                </c:pt>
                <c:pt idx="6">
                  <c:v>3.3324384600000001</c:v>
                </c:pt>
                <c:pt idx="7">
                  <c:v>1.8750612630000001</c:v>
                </c:pt>
                <c:pt idx="8">
                  <c:v>6.1139433519999997</c:v>
                </c:pt>
                <c:pt idx="9">
                  <c:v>5.361727836</c:v>
                </c:pt>
                <c:pt idx="10">
                  <c:v>4.4771212550000001</c:v>
                </c:pt>
                <c:pt idx="11">
                  <c:v>3.361727836</c:v>
                </c:pt>
                <c:pt idx="12">
                  <c:v>5.7337321110000001</c:v>
                </c:pt>
                <c:pt idx="13">
                  <c:v>5.082974235</c:v>
                </c:pt>
                <c:pt idx="14">
                  <c:v>4.3010299959999996</c:v>
                </c:pt>
                <c:pt idx="15">
                  <c:v>2.9815165939999999</c:v>
                </c:pt>
                <c:pt idx="16">
                  <c:v>6.4771212550000001</c:v>
                </c:pt>
                <c:pt idx="17">
                  <c:v>6</c:v>
                </c:pt>
                <c:pt idx="18">
                  <c:v>3.903089987</c:v>
                </c:pt>
                <c:pt idx="19">
                  <c:v>3.8864907249999998</c:v>
                </c:pt>
                <c:pt idx="20">
                  <c:v>6.2218487500000004</c:v>
                </c:pt>
                <c:pt idx="21">
                  <c:v>5.638272164</c:v>
                </c:pt>
                <c:pt idx="22">
                  <c:v>3.560667306</c:v>
                </c:pt>
                <c:pt idx="23">
                  <c:v>3.4885507169999999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Albert'!$A$29:$A$128</c:f>
              <c:numCache>
                <c:formatCode>0.00</c:formatCode>
                <c:ptCount val="100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1.7999999999999998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5.3999999999999995</c:v>
                </c:pt>
                <c:pt idx="10">
                  <c:v>5.9999999999999991</c:v>
                </c:pt>
                <c:pt idx="11">
                  <c:v>6.5999999999999988</c:v>
                </c:pt>
                <c:pt idx="12">
                  <c:v>7.1999999999999984</c:v>
                </c:pt>
                <c:pt idx="13">
                  <c:v>7.799999999999998</c:v>
                </c:pt>
                <c:pt idx="14">
                  <c:v>8.3999999999999986</c:v>
                </c:pt>
                <c:pt idx="15">
                  <c:v>8.9999999999999982</c:v>
                </c:pt>
                <c:pt idx="16">
                  <c:v>9.5999999999999979</c:v>
                </c:pt>
                <c:pt idx="17">
                  <c:v>10.199999999999998</c:v>
                </c:pt>
                <c:pt idx="18">
                  <c:v>10.799999999999997</c:v>
                </c:pt>
                <c:pt idx="19">
                  <c:v>11.399999999999997</c:v>
                </c:pt>
                <c:pt idx="20">
                  <c:v>11.999999999999996</c:v>
                </c:pt>
                <c:pt idx="21">
                  <c:v>12.599999999999996</c:v>
                </c:pt>
                <c:pt idx="22">
                  <c:v>13.199999999999996</c:v>
                </c:pt>
                <c:pt idx="23">
                  <c:v>13.799999999999995</c:v>
                </c:pt>
                <c:pt idx="24">
                  <c:v>14.399999999999995</c:v>
                </c:pt>
                <c:pt idx="25">
                  <c:v>14.999999999999995</c:v>
                </c:pt>
                <c:pt idx="26">
                  <c:v>15.599999999999994</c:v>
                </c:pt>
                <c:pt idx="27">
                  <c:v>16.199999999999996</c:v>
                </c:pt>
                <c:pt idx="28">
                  <c:v>16.799999999999997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19.200000000000003</c:v>
                </c:pt>
                <c:pt idx="33">
                  <c:v>19.800000000000004</c:v>
                </c:pt>
                <c:pt idx="34">
                  <c:v>20.400000000000006</c:v>
                </c:pt>
                <c:pt idx="35">
                  <c:v>21.000000000000007</c:v>
                </c:pt>
                <c:pt idx="36">
                  <c:v>21.600000000000009</c:v>
                </c:pt>
                <c:pt idx="37">
                  <c:v>22.20000000000001</c:v>
                </c:pt>
                <c:pt idx="38">
                  <c:v>22.800000000000011</c:v>
                </c:pt>
                <c:pt idx="39">
                  <c:v>23.400000000000013</c:v>
                </c:pt>
                <c:pt idx="40">
                  <c:v>24.000000000000014</c:v>
                </c:pt>
                <c:pt idx="41">
                  <c:v>24.600000000000016</c:v>
                </c:pt>
                <c:pt idx="42">
                  <c:v>25.200000000000017</c:v>
                </c:pt>
                <c:pt idx="43">
                  <c:v>25.800000000000018</c:v>
                </c:pt>
                <c:pt idx="44">
                  <c:v>26.40000000000002</c:v>
                </c:pt>
                <c:pt idx="45">
                  <c:v>27.000000000000021</c:v>
                </c:pt>
                <c:pt idx="46">
                  <c:v>27.600000000000023</c:v>
                </c:pt>
                <c:pt idx="47">
                  <c:v>28.200000000000024</c:v>
                </c:pt>
                <c:pt idx="48">
                  <c:v>28.800000000000026</c:v>
                </c:pt>
                <c:pt idx="49">
                  <c:v>29.400000000000027</c:v>
                </c:pt>
                <c:pt idx="50">
                  <c:v>30.000000000000028</c:v>
                </c:pt>
                <c:pt idx="51">
                  <c:v>30.60000000000003</c:v>
                </c:pt>
                <c:pt idx="52">
                  <c:v>31.200000000000031</c:v>
                </c:pt>
                <c:pt idx="53">
                  <c:v>31.800000000000033</c:v>
                </c:pt>
                <c:pt idx="54">
                  <c:v>32.400000000000034</c:v>
                </c:pt>
                <c:pt idx="55">
                  <c:v>33.000000000000036</c:v>
                </c:pt>
                <c:pt idx="56">
                  <c:v>33.600000000000037</c:v>
                </c:pt>
                <c:pt idx="57">
                  <c:v>34.200000000000038</c:v>
                </c:pt>
                <c:pt idx="58">
                  <c:v>34.80000000000004</c:v>
                </c:pt>
                <c:pt idx="59">
                  <c:v>35.400000000000041</c:v>
                </c:pt>
                <c:pt idx="60">
                  <c:v>36.000000000000043</c:v>
                </c:pt>
                <c:pt idx="61">
                  <c:v>36.600000000000044</c:v>
                </c:pt>
                <c:pt idx="62">
                  <c:v>37.200000000000045</c:v>
                </c:pt>
                <c:pt idx="63">
                  <c:v>37.800000000000047</c:v>
                </c:pt>
                <c:pt idx="64">
                  <c:v>38.400000000000048</c:v>
                </c:pt>
                <c:pt idx="65">
                  <c:v>39.00000000000005</c:v>
                </c:pt>
                <c:pt idx="66">
                  <c:v>39.600000000000051</c:v>
                </c:pt>
                <c:pt idx="67">
                  <c:v>40.200000000000053</c:v>
                </c:pt>
                <c:pt idx="68">
                  <c:v>40.800000000000054</c:v>
                </c:pt>
                <c:pt idx="69">
                  <c:v>41.400000000000055</c:v>
                </c:pt>
                <c:pt idx="70">
                  <c:v>42.000000000000057</c:v>
                </c:pt>
                <c:pt idx="71">
                  <c:v>42.600000000000058</c:v>
                </c:pt>
                <c:pt idx="72">
                  <c:v>43.20000000000006</c:v>
                </c:pt>
                <c:pt idx="73">
                  <c:v>43.800000000000061</c:v>
                </c:pt>
                <c:pt idx="74">
                  <c:v>44.400000000000063</c:v>
                </c:pt>
                <c:pt idx="75">
                  <c:v>45.000000000000064</c:v>
                </c:pt>
                <c:pt idx="76">
                  <c:v>45.600000000000065</c:v>
                </c:pt>
                <c:pt idx="77">
                  <c:v>46.200000000000067</c:v>
                </c:pt>
                <c:pt idx="78">
                  <c:v>46.800000000000068</c:v>
                </c:pt>
                <c:pt idx="79">
                  <c:v>47.40000000000007</c:v>
                </c:pt>
                <c:pt idx="80">
                  <c:v>48.000000000000071</c:v>
                </c:pt>
                <c:pt idx="81">
                  <c:v>48.600000000000072</c:v>
                </c:pt>
                <c:pt idx="82">
                  <c:v>49.200000000000074</c:v>
                </c:pt>
                <c:pt idx="83">
                  <c:v>49.800000000000075</c:v>
                </c:pt>
                <c:pt idx="84">
                  <c:v>50.400000000000077</c:v>
                </c:pt>
                <c:pt idx="85">
                  <c:v>51.000000000000078</c:v>
                </c:pt>
                <c:pt idx="86">
                  <c:v>51.60000000000008</c:v>
                </c:pt>
                <c:pt idx="87">
                  <c:v>52.200000000000081</c:v>
                </c:pt>
                <c:pt idx="88">
                  <c:v>52.800000000000082</c:v>
                </c:pt>
                <c:pt idx="89">
                  <c:v>53.400000000000084</c:v>
                </c:pt>
                <c:pt idx="90">
                  <c:v>54.000000000000085</c:v>
                </c:pt>
                <c:pt idx="91">
                  <c:v>54.600000000000087</c:v>
                </c:pt>
                <c:pt idx="92">
                  <c:v>55.200000000000088</c:v>
                </c:pt>
                <c:pt idx="93">
                  <c:v>55.80000000000009</c:v>
                </c:pt>
                <c:pt idx="94">
                  <c:v>56.400000000000091</c:v>
                </c:pt>
                <c:pt idx="95">
                  <c:v>57.000000000000092</c:v>
                </c:pt>
                <c:pt idx="96">
                  <c:v>57.600000000000094</c:v>
                </c:pt>
                <c:pt idx="97">
                  <c:v>58.200000000000095</c:v>
                </c:pt>
                <c:pt idx="98">
                  <c:v>58.800000000000097</c:v>
                </c:pt>
                <c:pt idx="99">
                  <c:v>59.400000000000098</c:v>
                </c:pt>
              </c:numCache>
            </c:numRef>
          </c:xVal>
          <c:yVal>
            <c:numRef>
              <c:f>'13136 Albert'!$C$29:$C$128</c:f>
              <c:numCache>
                <c:formatCode>0.00</c:formatCode>
                <c:ptCount val="100"/>
                <c:pt idx="0">
                  <c:v>5.9173059186505723</c:v>
                </c:pt>
                <c:pt idx="1">
                  <c:v>5.9167257155152937</c:v>
                </c:pt>
                <c:pt idx="2">
                  <c:v>5.9150616253511812</c:v>
                </c:pt>
                <c:pt idx="3">
                  <c:v>5.9123543382485195</c:v>
                </c:pt>
                <c:pt idx="4">
                  <c:v>5.9086247847993514</c:v>
                </c:pt>
                <c:pt idx="5">
                  <c:v>5.9038873354848214</c:v>
                </c:pt>
                <c:pt idx="6">
                  <c:v>5.8981529451816561</c:v>
                </c:pt>
                <c:pt idx="7">
                  <c:v>5.8914304656387797</c:v>
                </c:pt>
                <c:pt idx="8">
                  <c:v>5.8837273237140986</c:v>
                </c:pt>
                <c:pt idx="9">
                  <c:v>5.8750499185180471</c:v>
                </c:pt>
                <c:pt idx="10">
                  <c:v>5.8654038743288428</c:v>
                </c:pt>
                <c:pt idx="11">
                  <c:v>5.8547942117925826</c:v>
                </c:pt>
                <c:pt idx="12">
                  <c:v>5.8432254693646533</c:v>
                </c:pt>
                <c:pt idx="13">
                  <c:v>5.8307017927430156</c:v>
                </c:pt>
                <c:pt idx="14">
                  <c:v>5.8172270028077264</c:v>
                </c:pt>
                <c:pt idx="15">
                  <c:v>5.8028046486245781</c:v>
                </c:pt>
                <c:pt idx="16">
                  <c:v>5.7874380497815743</c:v>
                </c:pt>
                <c:pt idx="17">
                  <c:v>5.7711303309397799</c:v>
                </c:pt>
                <c:pt idx="18">
                  <c:v>5.7538844506067832</c:v>
                </c:pt>
                <c:pt idx="19">
                  <c:v>5.7357032255734453</c:v>
                </c:pt>
                <c:pt idx="20">
                  <c:v>5.7165893520759967</c:v>
                </c:pt>
                <c:pt idx="21">
                  <c:v>5.6965454244876463</c:v>
                </c:pt>
                <c:pt idx="22">
                  <c:v>5.675573952165438</c:v>
                </c:pt>
                <c:pt idx="23">
                  <c:v>5.6536773749535723</c:v>
                </c:pt>
                <c:pt idx="24">
                  <c:v>5.6308580777574111</c:v>
                </c:pt>
                <c:pt idx="25">
                  <c:v>5.6071184045424216</c:v>
                </c:pt>
                <c:pt idx="26">
                  <c:v>5.5824606720722709</c:v>
                </c:pt>
                <c:pt idx="27">
                  <c:v>5.5568871836757348</c:v>
                </c:pt>
                <c:pt idx="28">
                  <c:v>5.5304002433198196</c:v>
                </c:pt>
                <c:pt idx="29">
                  <c:v>5.5030021702647343</c:v>
                </c:pt>
                <c:pt idx="30">
                  <c:v>5.4746953145837676</c:v>
                </c:pt>
                <c:pt idx="31">
                  <c:v>5.4454820738473391</c:v>
                </c:pt>
                <c:pt idx="32">
                  <c:v>5.4153649112951578</c:v>
                </c:pt>
                <c:pt idx="33">
                  <c:v>5.3843463758539993</c:v>
                </c:pt>
                <c:pt idx="34">
                  <c:v>5.3524291244015751</c:v>
                </c:pt>
                <c:pt idx="35">
                  <c:v>5.3196159467302646</c:v>
                </c:pt>
                <c:pt idx="36">
                  <c:v>5.2859097937293571</c:v>
                </c:pt>
                <c:pt idx="37">
                  <c:v>5.2513138093824177</c:v>
                </c:pt>
                <c:pt idx="38">
                  <c:v>5.2158313672693524</c:v>
                </c:pt>
                <c:pt idx="39">
                  <c:v>5.17946611237294</c:v>
                </c:pt>
                <c:pt idx="40">
                  <c:v>5.1422220091196067</c:v>
                </c:pt>
                <c:pt idx="41">
                  <c:v>5.1041033967370799</c:v>
                </c:pt>
                <c:pt idx="42">
                  <c:v>5.0651150531907057</c:v>
                </c:pt>
                <c:pt idx="43">
                  <c:v>5.0252622691693771</c:v>
                </c:pt>
                <c:pt idx="44">
                  <c:v>4.9845509338354637</c:v>
                </c:pt>
                <c:pt idx="45">
                  <c:v>4.9429876343352381</c:v>
                </c:pt>
                <c:pt idx="46">
                  <c:v>4.9005797713915529</c:v>
                </c:pt>
                <c:pt idx="47">
                  <c:v>4.8573356936733676</c:v>
                </c:pt>
                <c:pt idx="48">
                  <c:v>4.8132648540608152</c:v>
                </c:pt>
                <c:pt idx="49">
                  <c:v>4.7683779914023043</c:v>
                </c:pt>
                <c:pt idx="50">
                  <c:v>4.7226873418918132</c:v>
                </c:pt>
                <c:pt idx="51">
                  <c:v>4.6762068847764722</c:v>
                </c:pt>
                <c:pt idx="52">
                  <c:v>4.628952627727366</c:v>
                </c:pt>
                <c:pt idx="53">
                  <c:v>4.5809429378521633</c:v>
                </c:pt>
                <c:pt idx="54">
                  <c:v>4.5321989249660479</c:v>
                </c:pt>
                <c:pt idx="55">
                  <c:v>4.4827448843188753</c:v>
                </c:pt>
                <c:pt idx="56">
                  <c:v>4.4326088064279983</c:v>
                </c:pt>
                <c:pt idx="57">
                  <c:v>4.3818229618804514</c:v>
                </c:pt>
                <c:pt idx="58">
                  <c:v>4.3304245687928296</c:v>
                </c:pt>
                <c:pt idx="59">
                  <c:v>4.2784565498419491</c:v>
                </c:pt>
                <c:pt idx="60">
                  <c:v>4.225968384121753</c:v>
                </c:pt>
                <c:pt idx="61">
                  <c:v>4.1730170561731565</c:v>
                </c:pt>
                <c:pt idx="62">
                  <c:v>4.1196680999091901</c:v>
                </c:pt>
                <c:pt idx="63">
                  <c:v>4.065996728257427</c:v>
                </c:pt>
                <c:pt idx="64">
                  <c:v>4.0120890295289433</c:v>
                </c:pt>
                <c:pt idx="65">
                  <c:v>3.958043198138927</c:v>
                </c:pt>
                <c:pt idx="66">
                  <c:v>3.9039707497736047</c:v>
                </c:pt>
                <c:pt idx="67">
                  <c:v>3.8499976491123653</c:v>
                </c:pt>
                <c:pt idx="68">
                  <c:v>3.7962652520093298</c:v>
                </c:pt>
                <c:pt idx="69">
                  <c:v>3.7429309347830917</c:v>
                </c:pt>
                <c:pt idx="70">
                  <c:v>3.6901682535297455</c:v>
                </c:pt>
                <c:pt idx="71">
                  <c:v>3.6381664506210356</c:v>
                </c:pt>
                <c:pt idx="72">
                  <c:v>3.5871291104460434</c:v>
                </c:pt>
                <c:pt idx="73">
                  <c:v>3.5372717707750239</c:v>
                </c:pt>
                <c:pt idx="74">
                  <c:v>3.4888183298517119</c:v>
                </c:pt>
                <c:pt idx="75">
                  <c:v>3.4419961616228405</c:v>
                </c:pt>
                <c:pt idx="76">
                  <c:v>3.397029967468395</c:v>
                </c:pt>
                <c:pt idx="77">
                  <c:v>3.354134549284542</c:v>
                </c:pt>
                <c:pt idx="78">
                  <c:v>3.3135068707323074</c:v>
                </c:pt>
                <c:pt idx="79">
                  <c:v>3.275317952456859</c:v>
                </c:pt>
                <c:pt idx="80">
                  <c:v>3.2397052842503768</c:v>
                </c:pt>
                <c:pt idx="81">
                  <c:v>3.2067664916552983</c:v>
                </c:pt>
                <c:pt idx="82">
                  <c:v>3.1765549362295387</c:v>
                </c:pt>
                <c:pt idx="83">
                  <c:v>3.1490777508154668</c:v>
                </c:pt>
                <c:pt idx="84">
                  <c:v>3.1242965371947147</c:v>
                </c:pt>
                <c:pt idx="85">
                  <c:v>3.102130634125507</c:v>
                </c:pt>
                <c:pt idx="86">
                  <c:v>3.0824625631082414</c:v>
                </c:pt>
                <c:pt idx="87">
                  <c:v>3.0651450358437438</c:v>
                </c:pt>
                <c:pt idx="88">
                  <c:v>3.0500087973325534</c:v>
                </c:pt>
                <c:pt idx="89">
                  <c:v>3.0368705876585671</c:v>
                </c:pt>
                <c:pt idx="90">
                  <c:v>3.0255406121164921</c:v>
                </c:pt>
                <c:pt idx="91">
                  <c:v>3.0158290755226287</c:v>
                </c:pt>
                <c:pt idx="92">
                  <c:v>3.0075515212708073</c:v>
                </c:pt>
                <c:pt idx="93">
                  <c:v>3.0005328854249216</c:v>
                </c:pt>
                <c:pt idx="94">
                  <c:v>2.9946103101022543</c:v>
                </c:pt>
                <c:pt idx="95">
                  <c:v>2.9896348507877986</c:v>
                </c:pt>
                <c:pt idx="96">
                  <c:v>2.9854722611492681</c:v>
                </c:pt>
                <c:pt idx="97">
                  <c:v>2.982003054296638</c:v>
                </c:pt>
                <c:pt idx="98">
                  <c:v>2.9791220312121585</c:v>
                </c:pt>
                <c:pt idx="99">
                  <c:v>2.9767374447270245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60200"/>
        <c:axId val="361766728"/>
      </c:scatterChart>
      <c:valAx>
        <c:axId val="361760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766728"/>
        <c:crosses val="autoZero"/>
        <c:crossBetween val="midCat"/>
      </c:valAx>
      <c:valAx>
        <c:axId val="361766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</a:t>
                </a:r>
                <a:r>
                  <a:rPr lang="en-GB" b="0" baseline="0"/>
                  <a:t>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760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30955</xdr:colOff>
      <xdr:row>15</xdr:row>
      <xdr:rowOff>161130</xdr:rowOff>
    </xdr:from>
    <xdr:to>
      <xdr:col>13</xdr:col>
      <xdr:colOff>340649</xdr:colOff>
      <xdr:row>40</xdr:row>
      <xdr:rowOff>76343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16</xdr:row>
      <xdr:rowOff>8731</xdr:rowOff>
    </xdr:from>
    <xdr:to>
      <xdr:col>14</xdr:col>
      <xdr:colOff>116811</xdr:colOff>
      <xdr:row>40</xdr:row>
      <xdr:rowOff>90631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16</xdr:row>
      <xdr:rowOff>6350</xdr:rowOff>
    </xdr:from>
    <xdr:to>
      <xdr:col>14</xdr:col>
      <xdr:colOff>54900</xdr:colOff>
      <xdr:row>40</xdr:row>
      <xdr:rowOff>88250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zoomScale="80" zoomScaleNormal="80" workbookViewId="0"/>
  </sheetViews>
  <sheetFormatPr defaultRowHeight="12.75" x14ac:dyDescent="0.2"/>
  <cols>
    <col min="4" max="4" width="12.28515625" bestFit="1" customWidth="1"/>
  </cols>
  <sheetData>
    <row r="1" spans="1:13" x14ac:dyDescent="0.2">
      <c r="B1" t="s">
        <v>2</v>
      </c>
      <c r="C1" t="s">
        <v>3</v>
      </c>
      <c r="D1" t="s">
        <v>45</v>
      </c>
      <c r="E1" t="s">
        <v>0</v>
      </c>
      <c r="F1" t="s">
        <v>1</v>
      </c>
    </row>
    <row r="2" spans="1:13" x14ac:dyDescent="0.2">
      <c r="A2">
        <v>1</v>
      </c>
      <c r="B2">
        <v>12628</v>
      </c>
      <c r="C2" t="s">
        <v>4</v>
      </c>
      <c r="D2" t="s">
        <v>46</v>
      </c>
      <c r="E2" s="5">
        <v>20</v>
      </c>
      <c r="F2" s="2">
        <v>5.6989700040000004</v>
      </c>
      <c r="J2" s="2"/>
      <c r="M2" s="2"/>
    </row>
    <row r="3" spans="1:13" x14ac:dyDescent="0.2">
      <c r="A3">
        <v>2</v>
      </c>
      <c r="B3">
        <v>12628</v>
      </c>
      <c r="C3" t="s">
        <v>4</v>
      </c>
      <c r="D3" t="s">
        <v>46</v>
      </c>
      <c r="E3" s="5">
        <v>40</v>
      </c>
      <c r="F3" s="2">
        <v>4.6720978579999999</v>
      </c>
      <c r="J3" s="2"/>
      <c r="M3" s="2"/>
    </row>
    <row r="4" spans="1:13" x14ac:dyDescent="0.2">
      <c r="A4">
        <v>3</v>
      </c>
      <c r="B4">
        <v>12628</v>
      </c>
      <c r="C4" t="s">
        <v>4</v>
      </c>
      <c r="D4" t="s">
        <v>46</v>
      </c>
      <c r="E4" s="5">
        <v>60</v>
      </c>
      <c r="F4" s="2">
        <v>2.9542425090000002</v>
      </c>
      <c r="J4" s="2"/>
      <c r="M4" s="2"/>
    </row>
    <row r="5" spans="1:13" x14ac:dyDescent="0.2">
      <c r="A5">
        <v>4</v>
      </c>
      <c r="B5">
        <v>12628</v>
      </c>
      <c r="C5" t="s">
        <v>5</v>
      </c>
      <c r="D5" t="s">
        <v>46</v>
      </c>
      <c r="E5" s="5">
        <v>20</v>
      </c>
      <c r="F5" s="2">
        <v>5.4436974989999998</v>
      </c>
      <c r="J5" s="2"/>
      <c r="M5" s="2"/>
    </row>
    <row r="6" spans="1:13" x14ac:dyDescent="0.2">
      <c r="A6">
        <v>5</v>
      </c>
      <c r="B6">
        <v>12628</v>
      </c>
      <c r="C6" t="s">
        <v>5</v>
      </c>
      <c r="D6" t="s">
        <v>46</v>
      </c>
      <c r="E6" s="5">
        <v>40</v>
      </c>
      <c r="F6" s="2">
        <v>4.1949766029999997</v>
      </c>
      <c r="J6" s="2"/>
      <c r="M6" s="2"/>
    </row>
    <row r="7" spans="1:13" x14ac:dyDescent="0.2">
      <c r="A7">
        <v>6</v>
      </c>
      <c r="B7">
        <v>12628</v>
      </c>
      <c r="C7" t="s">
        <v>5</v>
      </c>
      <c r="D7" t="s">
        <v>46</v>
      </c>
      <c r="E7" s="5">
        <v>60</v>
      </c>
      <c r="F7" s="2">
        <v>2.5228787449999999</v>
      </c>
      <c r="J7" s="2"/>
      <c r="M7" s="2"/>
    </row>
    <row r="8" spans="1:13" x14ac:dyDescent="0.2">
      <c r="A8">
        <v>7</v>
      </c>
      <c r="B8">
        <v>12628</v>
      </c>
      <c r="C8" t="s">
        <v>6</v>
      </c>
      <c r="D8" t="s">
        <v>46</v>
      </c>
      <c r="E8" s="5">
        <v>0</v>
      </c>
      <c r="F8" s="2">
        <v>6.1139433519999997</v>
      </c>
      <c r="J8" s="2"/>
      <c r="M8" s="2"/>
    </row>
    <row r="9" spans="1:13" x14ac:dyDescent="0.2">
      <c r="A9">
        <v>8</v>
      </c>
      <c r="B9">
        <v>12628</v>
      </c>
      <c r="C9" t="s">
        <v>6</v>
      </c>
      <c r="D9" t="s">
        <v>46</v>
      </c>
      <c r="E9" s="5">
        <v>20</v>
      </c>
      <c r="F9" s="2">
        <v>6.1553360369999996</v>
      </c>
      <c r="J9" s="2"/>
      <c r="M9" s="2"/>
    </row>
    <row r="10" spans="1:13" x14ac:dyDescent="0.2">
      <c r="A10">
        <v>9</v>
      </c>
      <c r="B10">
        <v>12628</v>
      </c>
      <c r="C10" t="s">
        <v>6</v>
      </c>
      <c r="D10" t="s">
        <v>46</v>
      </c>
      <c r="E10" s="5">
        <v>40</v>
      </c>
      <c r="F10" s="2">
        <v>4.1461280360000003</v>
      </c>
      <c r="J10" s="2"/>
      <c r="M10" s="2"/>
    </row>
    <row r="11" spans="1:13" x14ac:dyDescent="0.2">
      <c r="A11">
        <v>10</v>
      </c>
      <c r="B11">
        <v>12628</v>
      </c>
      <c r="C11" t="s">
        <v>6</v>
      </c>
      <c r="D11" t="s">
        <v>46</v>
      </c>
      <c r="E11" s="5">
        <v>60</v>
      </c>
      <c r="F11" s="2">
        <v>2.7781512500000001</v>
      </c>
      <c r="J11" s="2"/>
      <c r="M11" s="2"/>
    </row>
    <row r="12" spans="1:13" x14ac:dyDescent="0.2">
      <c r="A12">
        <v>11</v>
      </c>
      <c r="B12">
        <v>12628</v>
      </c>
      <c r="C12" t="s">
        <v>7</v>
      </c>
      <c r="D12" t="s">
        <v>46</v>
      </c>
      <c r="E12" s="5">
        <v>0</v>
      </c>
      <c r="F12" s="2">
        <v>5.6667853209999999</v>
      </c>
      <c r="J12" s="2"/>
      <c r="M12" s="2"/>
    </row>
    <row r="13" spans="1:13" x14ac:dyDescent="0.2">
      <c r="A13">
        <v>12</v>
      </c>
      <c r="B13">
        <v>12628</v>
      </c>
      <c r="C13" t="s">
        <v>7</v>
      </c>
      <c r="D13" t="s">
        <v>46</v>
      </c>
      <c r="E13" s="5">
        <v>20</v>
      </c>
      <c r="F13" s="2">
        <v>5.7403626890000004</v>
      </c>
    </row>
    <row r="14" spans="1:13" x14ac:dyDescent="0.2">
      <c r="A14">
        <v>13</v>
      </c>
      <c r="B14">
        <v>12628</v>
      </c>
      <c r="C14" t="s">
        <v>7</v>
      </c>
      <c r="D14" t="s">
        <v>46</v>
      </c>
      <c r="E14" s="5">
        <v>40</v>
      </c>
      <c r="F14" s="2">
        <v>3.7481880269999999</v>
      </c>
    </row>
    <row r="15" spans="1:13" x14ac:dyDescent="0.2">
      <c r="A15">
        <v>14</v>
      </c>
      <c r="B15">
        <v>12628</v>
      </c>
      <c r="C15" t="s">
        <v>7</v>
      </c>
      <c r="D15" t="s">
        <v>46</v>
      </c>
      <c r="E15" s="5">
        <v>60</v>
      </c>
      <c r="F15" s="2">
        <v>2.3157532519999999</v>
      </c>
    </row>
    <row r="16" spans="1:13" x14ac:dyDescent="0.2">
      <c r="A16">
        <v>15</v>
      </c>
      <c r="B16">
        <v>12628</v>
      </c>
      <c r="C16" t="s">
        <v>8</v>
      </c>
      <c r="D16" t="s">
        <v>46</v>
      </c>
      <c r="E16" s="5">
        <v>0</v>
      </c>
      <c r="F16" s="2">
        <v>6.6334684560000001</v>
      </c>
    </row>
    <row r="17" spans="1:10" x14ac:dyDescent="0.2">
      <c r="A17">
        <v>16</v>
      </c>
      <c r="B17">
        <v>12628</v>
      </c>
      <c r="C17" t="s">
        <v>8</v>
      </c>
      <c r="D17" t="s">
        <v>46</v>
      </c>
      <c r="E17" s="5">
        <v>20</v>
      </c>
      <c r="F17" s="2">
        <v>6.6720978579999999</v>
      </c>
    </row>
    <row r="18" spans="1:10" x14ac:dyDescent="0.2">
      <c r="A18">
        <v>17</v>
      </c>
      <c r="B18">
        <v>12628</v>
      </c>
      <c r="C18" t="s">
        <v>8</v>
      </c>
      <c r="D18" t="s">
        <v>46</v>
      </c>
      <c r="E18" s="5">
        <v>40</v>
      </c>
      <c r="F18" s="2">
        <v>3.602059991</v>
      </c>
    </row>
    <row r="19" spans="1:10" x14ac:dyDescent="0.2">
      <c r="A19">
        <v>18</v>
      </c>
      <c r="B19">
        <v>12628</v>
      </c>
      <c r="C19" t="s">
        <v>8</v>
      </c>
      <c r="D19" t="s">
        <v>46</v>
      </c>
      <c r="E19" s="5">
        <v>60</v>
      </c>
      <c r="F19" s="2">
        <v>2</v>
      </c>
    </row>
    <row r="20" spans="1:10" x14ac:dyDescent="0.2">
      <c r="A20">
        <v>19</v>
      </c>
      <c r="B20">
        <v>12628</v>
      </c>
      <c r="C20" t="s">
        <v>9</v>
      </c>
      <c r="D20" t="s">
        <v>46</v>
      </c>
      <c r="E20" s="5">
        <v>0</v>
      </c>
      <c r="F20" s="2">
        <v>6.1421067620000001</v>
      </c>
    </row>
    <row r="21" spans="1:10" x14ac:dyDescent="0.2">
      <c r="A21">
        <v>20</v>
      </c>
      <c r="B21">
        <v>12628</v>
      </c>
      <c r="C21" t="s">
        <v>9</v>
      </c>
      <c r="D21" t="s">
        <v>46</v>
      </c>
      <c r="E21" s="5">
        <v>20</v>
      </c>
      <c r="F21" s="2">
        <v>6.2918866160000002</v>
      </c>
    </row>
    <row r="22" spans="1:10" x14ac:dyDescent="0.2">
      <c r="A22">
        <v>21</v>
      </c>
      <c r="B22">
        <v>12628</v>
      </c>
      <c r="C22" t="s">
        <v>9</v>
      </c>
      <c r="D22" t="s">
        <v>46</v>
      </c>
      <c r="E22" s="5">
        <v>40</v>
      </c>
      <c r="F22" s="2">
        <v>3.2403321549999999</v>
      </c>
    </row>
    <row r="23" spans="1:10" x14ac:dyDescent="0.2">
      <c r="A23">
        <v>22</v>
      </c>
      <c r="B23">
        <v>12628</v>
      </c>
      <c r="C23" t="s">
        <v>9</v>
      </c>
      <c r="D23" t="s">
        <v>46</v>
      </c>
      <c r="E23" s="5">
        <v>60</v>
      </c>
      <c r="F23" s="2">
        <v>1.585026652</v>
      </c>
    </row>
    <row r="24" spans="1:10" x14ac:dyDescent="0.2">
      <c r="A24">
        <v>23</v>
      </c>
      <c r="B24">
        <v>12662</v>
      </c>
      <c r="C24" t="s">
        <v>4</v>
      </c>
      <c r="D24" t="s">
        <v>46</v>
      </c>
      <c r="E24" s="5">
        <v>0</v>
      </c>
      <c r="F24" s="2">
        <v>6.2479732659999998</v>
      </c>
      <c r="J24" s="2"/>
    </row>
    <row r="25" spans="1:10" x14ac:dyDescent="0.2">
      <c r="A25">
        <v>24</v>
      </c>
      <c r="B25">
        <v>12662</v>
      </c>
      <c r="C25" t="s">
        <v>4</v>
      </c>
      <c r="D25" t="s">
        <v>46</v>
      </c>
      <c r="E25" s="5">
        <v>20</v>
      </c>
      <c r="F25" s="2">
        <v>5.1846914310000001</v>
      </c>
      <c r="J25" s="2"/>
    </row>
    <row r="26" spans="1:10" x14ac:dyDescent="0.2">
      <c r="A26">
        <v>25</v>
      </c>
      <c r="B26">
        <v>12662</v>
      </c>
      <c r="C26" t="s">
        <v>4</v>
      </c>
      <c r="D26" t="s">
        <v>46</v>
      </c>
      <c r="E26" s="5">
        <v>40</v>
      </c>
      <c r="F26" s="2">
        <v>5.9190780920000003</v>
      </c>
      <c r="J26" s="2"/>
    </row>
    <row r="27" spans="1:10" x14ac:dyDescent="0.2">
      <c r="A27">
        <v>26</v>
      </c>
      <c r="B27">
        <v>12662</v>
      </c>
      <c r="C27" t="s">
        <v>4</v>
      </c>
      <c r="D27" t="s">
        <v>46</v>
      </c>
      <c r="E27" s="5">
        <v>60</v>
      </c>
      <c r="F27" s="2">
        <v>4.8450980399999999</v>
      </c>
      <c r="J27" s="2"/>
    </row>
    <row r="28" spans="1:10" x14ac:dyDescent="0.2">
      <c r="A28">
        <v>27</v>
      </c>
      <c r="B28">
        <v>12662</v>
      </c>
      <c r="C28" t="s">
        <v>5</v>
      </c>
      <c r="D28" t="s">
        <v>46</v>
      </c>
      <c r="E28" s="5">
        <v>20</v>
      </c>
      <c r="F28" s="2">
        <v>5.0530784430000004</v>
      </c>
      <c r="J28" s="2"/>
    </row>
    <row r="29" spans="1:10" x14ac:dyDescent="0.2">
      <c r="A29">
        <v>28</v>
      </c>
      <c r="B29">
        <v>12662</v>
      </c>
      <c r="C29" t="s">
        <v>5</v>
      </c>
      <c r="D29" t="s">
        <v>46</v>
      </c>
      <c r="E29" s="5">
        <v>40</v>
      </c>
      <c r="F29" s="2">
        <v>5.403120521</v>
      </c>
      <c r="J29" s="2"/>
    </row>
    <row r="30" spans="1:10" x14ac:dyDescent="0.2">
      <c r="A30">
        <v>29</v>
      </c>
      <c r="B30">
        <v>12662</v>
      </c>
      <c r="C30" t="s">
        <v>5</v>
      </c>
      <c r="D30" t="s">
        <v>46</v>
      </c>
      <c r="E30" s="5">
        <v>60</v>
      </c>
      <c r="F30" s="2">
        <v>4.4771212550000001</v>
      </c>
      <c r="J30" s="2"/>
    </row>
    <row r="31" spans="1:10" x14ac:dyDescent="0.2">
      <c r="A31">
        <v>30</v>
      </c>
      <c r="B31">
        <v>12662</v>
      </c>
      <c r="C31" t="s">
        <v>10</v>
      </c>
      <c r="D31" t="s">
        <v>46</v>
      </c>
      <c r="E31" s="5">
        <v>0</v>
      </c>
      <c r="F31" s="2">
        <v>5.7428232880000003</v>
      </c>
      <c r="J31" s="2"/>
    </row>
    <row r="32" spans="1:10" x14ac:dyDescent="0.2">
      <c r="A32">
        <v>31</v>
      </c>
      <c r="B32">
        <v>12662</v>
      </c>
      <c r="C32" t="s">
        <v>10</v>
      </c>
      <c r="D32" t="s">
        <v>46</v>
      </c>
      <c r="E32" s="5">
        <v>20</v>
      </c>
      <c r="F32" s="2">
        <v>4.9059378300000001</v>
      </c>
      <c r="J32" s="2"/>
    </row>
    <row r="33" spans="1:10" x14ac:dyDescent="0.2">
      <c r="A33">
        <v>32</v>
      </c>
      <c r="B33">
        <v>12662</v>
      </c>
      <c r="C33" t="s">
        <v>10</v>
      </c>
      <c r="D33" t="s">
        <v>46</v>
      </c>
      <c r="E33" s="5">
        <v>40</v>
      </c>
      <c r="F33" s="2">
        <v>5.3875991750000001</v>
      </c>
      <c r="J33" s="2"/>
    </row>
    <row r="34" spans="1:10" x14ac:dyDescent="0.2">
      <c r="A34">
        <v>33</v>
      </c>
      <c r="B34">
        <v>12662</v>
      </c>
      <c r="C34" t="s">
        <v>10</v>
      </c>
      <c r="D34" t="s">
        <v>46</v>
      </c>
      <c r="E34" s="5">
        <v>60</v>
      </c>
      <c r="F34" s="2">
        <v>4.4648867980000002</v>
      </c>
      <c r="J34" s="2"/>
    </row>
    <row r="35" spans="1:10" x14ac:dyDescent="0.2">
      <c r="A35">
        <v>34</v>
      </c>
      <c r="B35">
        <v>12662</v>
      </c>
      <c r="C35" t="s">
        <v>11</v>
      </c>
      <c r="D35" t="s">
        <v>46</v>
      </c>
      <c r="E35" s="5">
        <v>20</v>
      </c>
      <c r="F35" s="2">
        <v>4.8489584609999996</v>
      </c>
      <c r="J35" s="2"/>
    </row>
    <row r="36" spans="1:10" x14ac:dyDescent="0.2">
      <c r="A36">
        <v>35</v>
      </c>
      <c r="B36">
        <v>12662</v>
      </c>
      <c r="C36" t="s">
        <v>11</v>
      </c>
      <c r="D36" t="s">
        <v>46</v>
      </c>
      <c r="E36" s="5">
        <v>40</v>
      </c>
      <c r="F36" s="2">
        <v>4.9881471729999998</v>
      </c>
    </row>
    <row r="37" spans="1:10" x14ac:dyDescent="0.2">
      <c r="A37">
        <v>36</v>
      </c>
      <c r="B37">
        <v>12662</v>
      </c>
      <c r="C37" t="s">
        <v>11</v>
      </c>
      <c r="D37" t="s">
        <v>46</v>
      </c>
      <c r="E37" s="5">
        <v>60</v>
      </c>
      <c r="F37" s="2">
        <v>4.1983676540000001</v>
      </c>
    </row>
    <row r="38" spans="1:10" x14ac:dyDescent="0.2">
      <c r="A38">
        <v>37</v>
      </c>
      <c r="B38">
        <v>12662</v>
      </c>
      <c r="C38" t="s">
        <v>6</v>
      </c>
      <c r="D38" t="s">
        <v>46</v>
      </c>
      <c r="E38" s="5">
        <v>0</v>
      </c>
      <c r="F38" s="2">
        <v>5.8450980399999999</v>
      </c>
    </row>
    <row r="39" spans="1:10" x14ac:dyDescent="0.2">
      <c r="A39">
        <v>38</v>
      </c>
      <c r="B39">
        <v>12662</v>
      </c>
      <c r="C39" t="s">
        <v>6</v>
      </c>
      <c r="D39" t="s">
        <v>46</v>
      </c>
      <c r="E39" s="5">
        <v>20</v>
      </c>
      <c r="F39" s="2">
        <v>6.1367205670000002</v>
      </c>
    </row>
    <row r="40" spans="1:10" x14ac:dyDescent="0.2">
      <c r="A40">
        <v>39</v>
      </c>
      <c r="B40">
        <v>12662</v>
      </c>
      <c r="C40" t="s">
        <v>6</v>
      </c>
      <c r="D40" t="s">
        <v>46</v>
      </c>
      <c r="E40" s="5">
        <v>40</v>
      </c>
      <c r="F40" s="2">
        <v>5.8633228600000002</v>
      </c>
    </row>
    <row r="41" spans="1:10" x14ac:dyDescent="0.2">
      <c r="A41">
        <v>40</v>
      </c>
      <c r="B41">
        <v>12662</v>
      </c>
      <c r="C41" t="s">
        <v>6</v>
      </c>
      <c r="D41" t="s">
        <v>46</v>
      </c>
      <c r="E41" s="5">
        <v>60</v>
      </c>
      <c r="F41" s="2">
        <v>4.6720978579999999</v>
      </c>
    </row>
    <row r="42" spans="1:10" x14ac:dyDescent="0.2">
      <c r="A42">
        <v>41</v>
      </c>
      <c r="B42">
        <v>12662</v>
      </c>
      <c r="C42" t="s">
        <v>7</v>
      </c>
      <c r="D42" t="s">
        <v>46</v>
      </c>
      <c r="E42" s="5">
        <v>20</v>
      </c>
      <c r="F42" s="2">
        <v>6.068185862</v>
      </c>
    </row>
    <row r="43" spans="1:10" x14ac:dyDescent="0.2">
      <c r="A43">
        <v>42</v>
      </c>
      <c r="B43">
        <v>12662</v>
      </c>
      <c r="C43" t="s">
        <v>7</v>
      </c>
      <c r="D43" t="s">
        <v>46</v>
      </c>
      <c r="E43" s="5">
        <v>40</v>
      </c>
      <c r="F43" s="2">
        <v>5.4313637640000003</v>
      </c>
    </row>
    <row r="44" spans="1:10" x14ac:dyDescent="0.2">
      <c r="A44">
        <v>43</v>
      </c>
      <c r="B44">
        <v>12662</v>
      </c>
      <c r="C44" t="s">
        <v>7</v>
      </c>
      <c r="D44" t="s">
        <v>46</v>
      </c>
      <c r="E44" s="5">
        <v>60</v>
      </c>
      <c r="F44" s="2">
        <v>5.3424226810000004</v>
      </c>
    </row>
    <row r="45" spans="1:10" x14ac:dyDescent="0.2">
      <c r="A45">
        <v>44</v>
      </c>
      <c r="B45">
        <v>12662</v>
      </c>
      <c r="C45" t="s">
        <v>12</v>
      </c>
      <c r="D45" t="s">
        <v>46</v>
      </c>
      <c r="E45" s="5">
        <v>0</v>
      </c>
      <c r="F45" s="2">
        <v>5.3265840999999998</v>
      </c>
    </row>
    <row r="46" spans="1:10" x14ac:dyDescent="0.2">
      <c r="A46">
        <v>45</v>
      </c>
      <c r="B46">
        <v>12662</v>
      </c>
      <c r="C46" t="s">
        <v>12</v>
      </c>
      <c r="D46" t="s">
        <v>46</v>
      </c>
      <c r="E46" s="5">
        <v>20</v>
      </c>
      <c r="F46" s="2">
        <v>5.7942978859999998</v>
      </c>
    </row>
    <row r="47" spans="1:10" x14ac:dyDescent="0.2">
      <c r="A47">
        <v>46</v>
      </c>
      <c r="B47">
        <v>12662</v>
      </c>
      <c r="C47" t="s">
        <v>12</v>
      </c>
      <c r="D47" t="s">
        <v>46</v>
      </c>
      <c r="E47" s="5">
        <v>40</v>
      </c>
      <c r="F47" s="2">
        <v>5.2951211359999997</v>
      </c>
    </row>
    <row r="48" spans="1:10" x14ac:dyDescent="0.2">
      <c r="A48">
        <v>47</v>
      </c>
      <c r="B48">
        <v>12662</v>
      </c>
      <c r="C48" t="s">
        <v>12</v>
      </c>
      <c r="D48" t="s">
        <v>46</v>
      </c>
      <c r="E48" s="5">
        <v>60</v>
      </c>
      <c r="F48" s="2">
        <v>4.1406189409999996</v>
      </c>
    </row>
    <row r="49" spans="1:6" x14ac:dyDescent="0.2">
      <c r="A49">
        <v>48</v>
      </c>
      <c r="B49">
        <v>12662</v>
      </c>
      <c r="C49" t="s">
        <v>13</v>
      </c>
      <c r="D49" t="s">
        <v>46</v>
      </c>
      <c r="E49" s="5">
        <v>20</v>
      </c>
      <c r="F49" s="2">
        <v>5.8129133570000002</v>
      </c>
    </row>
    <row r="50" spans="1:6" x14ac:dyDescent="0.2">
      <c r="A50">
        <v>49</v>
      </c>
      <c r="B50">
        <v>12662</v>
      </c>
      <c r="C50" t="s">
        <v>13</v>
      </c>
      <c r="D50" t="s">
        <v>46</v>
      </c>
      <c r="E50" s="5">
        <v>40</v>
      </c>
      <c r="F50" s="2">
        <v>4.9128498240000003</v>
      </c>
    </row>
    <row r="51" spans="1:6" x14ac:dyDescent="0.2">
      <c r="A51">
        <v>50</v>
      </c>
      <c r="B51">
        <v>12662</v>
      </c>
      <c r="C51" t="s">
        <v>13</v>
      </c>
      <c r="D51" t="s">
        <v>46</v>
      </c>
      <c r="E51" s="5">
        <v>60</v>
      </c>
      <c r="F51" s="2">
        <v>4.798354636</v>
      </c>
    </row>
    <row r="52" spans="1:6" x14ac:dyDescent="0.2">
      <c r="A52">
        <v>51</v>
      </c>
      <c r="B52">
        <v>12662</v>
      </c>
      <c r="C52" t="s">
        <v>8</v>
      </c>
      <c r="D52" t="s">
        <v>46</v>
      </c>
      <c r="E52" s="5">
        <v>0</v>
      </c>
      <c r="F52" s="2">
        <v>5.8633228600000002</v>
      </c>
    </row>
    <row r="53" spans="1:6" x14ac:dyDescent="0.2">
      <c r="A53">
        <v>52</v>
      </c>
      <c r="B53">
        <v>12662</v>
      </c>
      <c r="C53" t="s">
        <v>8</v>
      </c>
      <c r="D53" t="s">
        <v>46</v>
      </c>
      <c r="E53" s="5">
        <v>20</v>
      </c>
      <c r="F53" s="2">
        <v>6.2855573089999996</v>
      </c>
    </row>
    <row r="54" spans="1:6" x14ac:dyDescent="0.2">
      <c r="A54">
        <v>53</v>
      </c>
      <c r="B54">
        <v>12662</v>
      </c>
      <c r="C54" t="s">
        <v>8</v>
      </c>
      <c r="D54" t="s">
        <v>46</v>
      </c>
      <c r="E54" s="5">
        <v>40</v>
      </c>
      <c r="F54" s="2">
        <v>5.0293837779999997</v>
      </c>
    </row>
    <row r="55" spans="1:6" x14ac:dyDescent="0.2">
      <c r="A55">
        <v>54</v>
      </c>
      <c r="B55">
        <v>12662</v>
      </c>
      <c r="C55" t="s">
        <v>8</v>
      </c>
      <c r="D55" t="s">
        <v>46</v>
      </c>
      <c r="E55" s="5">
        <v>60</v>
      </c>
      <c r="F55" s="2">
        <v>4.7558748560000002</v>
      </c>
    </row>
    <row r="56" spans="1:6" x14ac:dyDescent="0.2">
      <c r="A56">
        <v>55</v>
      </c>
      <c r="B56">
        <v>12662</v>
      </c>
      <c r="C56" t="s">
        <v>9</v>
      </c>
      <c r="D56" t="s">
        <v>46</v>
      </c>
      <c r="E56" s="5">
        <v>20</v>
      </c>
      <c r="F56" s="2">
        <v>6.3802112419999997</v>
      </c>
    </row>
    <row r="57" spans="1:6" x14ac:dyDescent="0.2">
      <c r="A57">
        <v>56</v>
      </c>
      <c r="B57">
        <v>12662</v>
      </c>
      <c r="C57" t="s">
        <v>9</v>
      </c>
      <c r="D57" t="s">
        <v>46</v>
      </c>
      <c r="E57" s="5">
        <v>40</v>
      </c>
      <c r="F57" s="2">
        <v>5.2944662259999999</v>
      </c>
    </row>
    <row r="58" spans="1:6" x14ac:dyDescent="0.2">
      <c r="A58">
        <v>57</v>
      </c>
      <c r="B58">
        <v>12662</v>
      </c>
      <c r="C58" t="s">
        <v>9</v>
      </c>
      <c r="D58" t="s">
        <v>46</v>
      </c>
      <c r="E58" s="5">
        <v>60</v>
      </c>
      <c r="F58" s="2">
        <v>4.4471580309999998</v>
      </c>
    </row>
    <row r="59" spans="1:6" x14ac:dyDescent="0.2">
      <c r="A59">
        <v>58</v>
      </c>
      <c r="B59">
        <v>12662</v>
      </c>
      <c r="C59" t="s">
        <v>14</v>
      </c>
      <c r="D59" t="s">
        <v>46</v>
      </c>
      <c r="E59" s="5">
        <v>0</v>
      </c>
      <c r="F59" s="2">
        <v>5.3448089200000002</v>
      </c>
    </row>
    <row r="60" spans="1:6" x14ac:dyDescent="0.2">
      <c r="A60">
        <v>59</v>
      </c>
      <c r="B60">
        <v>12662</v>
      </c>
      <c r="C60" t="s">
        <v>14</v>
      </c>
      <c r="D60" t="s">
        <v>46</v>
      </c>
      <c r="E60" s="5">
        <v>20</v>
      </c>
      <c r="F60" s="2">
        <v>5.8541935450000002</v>
      </c>
    </row>
    <row r="61" spans="1:6" x14ac:dyDescent="0.2">
      <c r="A61">
        <v>60</v>
      </c>
      <c r="B61">
        <v>12662</v>
      </c>
      <c r="C61" t="s">
        <v>14</v>
      </c>
      <c r="D61" t="s">
        <v>46</v>
      </c>
      <c r="E61" s="5">
        <v>40</v>
      </c>
      <c r="F61" s="2">
        <v>4.6144104300000004</v>
      </c>
    </row>
    <row r="62" spans="1:6" x14ac:dyDescent="0.2">
      <c r="A62">
        <v>61</v>
      </c>
      <c r="B62">
        <v>12662</v>
      </c>
      <c r="C62" t="s">
        <v>14</v>
      </c>
      <c r="D62" t="s">
        <v>46</v>
      </c>
      <c r="E62" s="5">
        <v>60</v>
      </c>
      <c r="F62" s="2">
        <v>4.1760912589999997</v>
      </c>
    </row>
    <row r="63" spans="1:6" x14ac:dyDescent="0.2">
      <c r="A63">
        <v>62</v>
      </c>
      <c r="B63">
        <v>12662</v>
      </c>
      <c r="C63" t="s">
        <v>15</v>
      </c>
      <c r="D63" t="s">
        <v>46</v>
      </c>
      <c r="E63" s="5">
        <v>20</v>
      </c>
      <c r="F63" s="2">
        <v>6.0184834059999996</v>
      </c>
    </row>
    <row r="64" spans="1:6" x14ac:dyDescent="0.2">
      <c r="A64">
        <v>63</v>
      </c>
      <c r="B64">
        <v>12662</v>
      </c>
      <c r="C64" t="s">
        <v>15</v>
      </c>
      <c r="D64" t="s">
        <v>46</v>
      </c>
      <c r="E64" s="5">
        <v>40</v>
      </c>
      <c r="F64" s="2">
        <v>4.8794928779999998</v>
      </c>
    </row>
    <row r="65" spans="1:6" x14ac:dyDescent="0.2">
      <c r="A65">
        <v>64</v>
      </c>
      <c r="B65">
        <v>12662</v>
      </c>
      <c r="C65" t="s">
        <v>15</v>
      </c>
      <c r="D65" t="s">
        <v>46</v>
      </c>
      <c r="E65" s="5">
        <v>60</v>
      </c>
      <c r="F65" s="2">
        <v>3.775060173</v>
      </c>
    </row>
    <row r="66" spans="1:6" x14ac:dyDescent="0.2">
      <c r="A66">
        <v>65</v>
      </c>
      <c r="B66">
        <v>13136</v>
      </c>
      <c r="C66" t="s">
        <v>4</v>
      </c>
      <c r="D66" t="s">
        <v>46</v>
      </c>
      <c r="E66" s="5">
        <v>0</v>
      </c>
      <c r="F66" s="2">
        <v>5.7242758699999996</v>
      </c>
    </row>
    <row r="67" spans="1:6" x14ac:dyDescent="0.2">
      <c r="A67">
        <v>66</v>
      </c>
      <c r="B67">
        <v>13136</v>
      </c>
      <c r="C67" t="s">
        <v>4</v>
      </c>
      <c r="D67" t="s">
        <v>46</v>
      </c>
      <c r="E67" s="5">
        <v>20</v>
      </c>
      <c r="F67" s="2">
        <v>5.2304489209999998</v>
      </c>
    </row>
    <row r="68" spans="1:6" x14ac:dyDescent="0.2">
      <c r="A68">
        <v>67</v>
      </c>
      <c r="B68">
        <v>13136</v>
      </c>
      <c r="C68" t="s">
        <v>4</v>
      </c>
      <c r="D68" t="s">
        <v>46</v>
      </c>
      <c r="E68" s="5">
        <v>40</v>
      </c>
      <c r="F68" s="2">
        <v>3.6334684560000001</v>
      </c>
    </row>
    <row r="69" spans="1:6" x14ac:dyDescent="0.2">
      <c r="A69">
        <v>68</v>
      </c>
      <c r="B69">
        <v>13136</v>
      </c>
      <c r="C69" t="s">
        <v>4</v>
      </c>
      <c r="D69" t="s">
        <v>46</v>
      </c>
      <c r="E69" s="5">
        <v>60</v>
      </c>
      <c r="F69" s="2">
        <v>2.2552725050000002</v>
      </c>
    </row>
    <row r="70" spans="1:6" x14ac:dyDescent="0.2">
      <c r="A70">
        <v>69</v>
      </c>
      <c r="B70">
        <v>13136</v>
      </c>
      <c r="C70" t="s">
        <v>5</v>
      </c>
      <c r="D70" t="s">
        <v>46</v>
      </c>
      <c r="E70" s="5">
        <v>0</v>
      </c>
      <c r="F70" s="2">
        <v>5.2329141760000004</v>
      </c>
    </row>
    <row r="71" spans="1:6" x14ac:dyDescent="0.2">
      <c r="A71">
        <v>70</v>
      </c>
      <c r="B71">
        <v>13136</v>
      </c>
      <c r="C71" t="s">
        <v>5</v>
      </c>
      <c r="D71" t="s">
        <v>46</v>
      </c>
      <c r="E71" s="5">
        <v>20</v>
      </c>
      <c r="F71" s="2">
        <v>4.9294189260000003</v>
      </c>
    </row>
    <row r="72" spans="1:6" x14ac:dyDescent="0.2">
      <c r="A72">
        <v>71</v>
      </c>
      <c r="B72">
        <v>13136</v>
      </c>
      <c r="C72" t="s">
        <v>5</v>
      </c>
      <c r="D72" t="s">
        <v>46</v>
      </c>
      <c r="E72" s="5">
        <v>40</v>
      </c>
      <c r="F72" s="2">
        <v>3.3324384600000001</v>
      </c>
    </row>
    <row r="73" spans="1:6" x14ac:dyDescent="0.2">
      <c r="A73">
        <v>72</v>
      </c>
      <c r="B73">
        <v>13136</v>
      </c>
      <c r="C73" t="s">
        <v>5</v>
      </c>
      <c r="D73" t="s">
        <v>46</v>
      </c>
      <c r="E73" s="5">
        <v>60</v>
      </c>
      <c r="F73" s="2">
        <v>1.8750612630000001</v>
      </c>
    </row>
    <row r="74" spans="1:6" x14ac:dyDescent="0.2">
      <c r="A74">
        <v>73</v>
      </c>
      <c r="B74">
        <v>13136</v>
      </c>
      <c r="C74" t="s">
        <v>6</v>
      </c>
      <c r="D74" t="s">
        <v>46</v>
      </c>
      <c r="E74" s="5">
        <v>0</v>
      </c>
      <c r="F74" s="2">
        <v>6.1139433519999997</v>
      </c>
    </row>
    <row r="75" spans="1:6" x14ac:dyDescent="0.2">
      <c r="A75">
        <v>74</v>
      </c>
      <c r="B75">
        <v>13136</v>
      </c>
      <c r="C75" t="s">
        <v>6</v>
      </c>
      <c r="D75" t="s">
        <v>46</v>
      </c>
      <c r="E75" s="5">
        <v>20</v>
      </c>
      <c r="F75" s="2">
        <v>5.361727836</v>
      </c>
    </row>
    <row r="76" spans="1:6" x14ac:dyDescent="0.2">
      <c r="A76">
        <v>75</v>
      </c>
      <c r="B76">
        <v>13136</v>
      </c>
      <c r="C76" t="s">
        <v>6</v>
      </c>
      <c r="D76" t="s">
        <v>46</v>
      </c>
      <c r="E76" s="5">
        <v>40</v>
      </c>
      <c r="F76" s="2">
        <v>4.4771212550000001</v>
      </c>
    </row>
    <row r="77" spans="1:6" x14ac:dyDescent="0.2">
      <c r="A77">
        <v>76</v>
      </c>
      <c r="B77">
        <v>13136</v>
      </c>
      <c r="C77" t="s">
        <v>6</v>
      </c>
      <c r="D77" t="s">
        <v>46</v>
      </c>
      <c r="E77" s="5">
        <v>60</v>
      </c>
      <c r="F77" s="2">
        <v>3.361727836</v>
      </c>
    </row>
    <row r="78" spans="1:6" x14ac:dyDescent="0.2">
      <c r="A78">
        <v>77</v>
      </c>
      <c r="B78">
        <v>13136</v>
      </c>
      <c r="C78" t="s">
        <v>7</v>
      </c>
      <c r="D78" t="s">
        <v>46</v>
      </c>
      <c r="E78" s="5">
        <v>0</v>
      </c>
      <c r="F78" s="2">
        <v>5.7337321110000001</v>
      </c>
    </row>
    <row r="79" spans="1:6" x14ac:dyDescent="0.2">
      <c r="A79">
        <v>78</v>
      </c>
      <c r="B79">
        <v>13136</v>
      </c>
      <c r="C79" t="s">
        <v>7</v>
      </c>
      <c r="D79" t="s">
        <v>46</v>
      </c>
      <c r="E79" s="5">
        <v>20</v>
      </c>
      <c r="F79" s="2">
        <v>5.082974235</v>
      </c>
    </row>
    <row r="80" spans="1:6" x14ac:dyDescent="0.2">
      <c r="A80">
        <v>79</v>
      </c>
      <c r="B80">
        <v>13136</v>
      </c>
      <c r="C80" t="s">
        <v>7</v>
      </c>
      <c r="D80" t="s">
        <v>46</v>
      </c>
      <c r="E80" s="5">
        <v>40</v>
      </c>
      <c r="F80" s="2">
        <v>4.3010299959999996</v>
      </c>
    </row>
    <row r="81" spans="1:6" x14ac:dyDescent="0.2">
      <c r="A81">
        <v>80</v>
      </c>
      <c r="B81">
        <v>13136</v>
      </c>
      <c r="C81" t="s">
        <v>7</v>
      </c>
      <c r="D81" t="s">
        <v>46</v>
      </c>
      <c r="E81" s="5">
        <v>60</v>
      </c>
      <c r="F81" s="2">
        <v>2.9815165939999999</v>
      </c>
    </row>
    <row r="82" spans="1:6" x14ac:dyDescent="0.2">
      <c r="A82">
        <v>81</v>
      </c>
      <c r="B82">
        <v>13136</v>
      </c>
      <c r="C82" t="s">
        <v>8</v>
      </c>
      <c r="D82" t="s">
        <v>46</v>
      </c>
      <c r="E82" s="5">
        <v>0</v>
      </c>
      <c r="F82" s="2">
        <v>6.4771212550000001</v>
      </c>
    </row>
    <row r="83" spans="1:6" x14ac:dyDescent="0.2">
      <c r="A83">
        <v>82</v>
      </c>
      <c r="B83">
        <v>13136</v>
      </c>
      <c r="C83" t="s">
        <v>8</v>
      </c>
      <c r="D83" t="s">
        <v>46</v>
      </c>
      <c r="E83" s="5">
        <v>20</v>
      </c>
      <c r="F83" s="2">
        <v>6</v>
      </c>
    </row>
    <row r="84" spans="1:6" x14ac:dyDescent="0.2">
      <c r="A84">
        <v>83</v>
      </c>
      <c r="B84">
        <v>13136</v>
      </c>
      <c r="C84" t="s">
        <v>8</v>
      </c>
      <c r="D84" t="s">
        <v>46</v>
      </c>
      <c r="E84" s="5">
        <v>40</v>
      </c>
      <c r="F84" s="2">
        <v>3.903089987</v>
      </c>
    </row>
    <row r="85" spans="1:6" x14ac:dyDescent="0.2">
      <c r="A85">
        <v>84</v>
      </c>
      <c r="B85">
        <v>13136</v>
      </c>
      <c r="C85" t="s">
        <v>8</v>
      </c>
      <c r="D85" t="s">
        <v>46</v>
      </c>
      <c r="E85" s="5">
        <v>60</v>
      </c>
      <c r="F85" s="2">
        <v>3.8864907249999998</v>
      </c>
    </row>
    <row r="86" spans="1:6" x14ac:dyDescent="0.2">
      <c r="A86">
        <v>85</v>
      </c>
      <c r="B86">
        <v>13136</v>
      </c>
      <c r="C86" t="s">
        <v>9</v>
      </c>
      <c r="D86" t="s">
        <v>46</v>
      </c>
      <c r="E86" s="5">
        <v>0</v>
      </c>
      <c r="F86" s="2">
        <v>6.2218487500000004</v>
      </c>
    </row>
    <row r="87" spans="1:6" x14ac:dyDescent="0.2">
      <c r="A87">
        <v>86</v>
      </c>
      <c r="B87">
        <v>13136</v>
      </c>
      <c r="C87" t="s">
        <v>9</v>
      </c>
      <c r="D87" t="s">
        <v>46</v>
      </c>
      <c r="E87" s="5">
        <v>20</v>
      </c>
      <c r="F87" s="2">
        <v>5.638272164</v>
      </c>
    </row>
    <row r="88" spans="1:6" x14ac:dyDescent="0.2">
      <c r="A88">
        <v>87</v>
      </c>
      <c r="B88">
        <v>13136</v>
      </c>
      <c r="C88" t="s">
        <v>9</v>
      </c>
      <c r="D88" t="s">
        <v>46</v>
      </c>
      <c r="E88" s="5">
        <v>40</v>
      </c>
      <c r="F88" s="2">
        <v>3.560667306</v>
      </c>
    </row>
    <row r="89" spans="1:6" x14ac:dyDescent="0.2">
      <c r="A89">
        <v>88</v>
      </c>
      <c r="B89">
        <v>13136</v>
      </c>
      <c r="C89" t="s">
        <v>9</v>
      </c>
      <c r="D89" t="s">
        <v>46</v>
      </c>
      <c r="E89" s="5">
        <v>60</v>
      </c>
      <c r="F89" s="2">
        <v>3.4885507169999999</v>
      </c>
    </row>
  </sheetData>
  <sortState ref="A2:J103">
    <sortCondition ref="E2:E10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6"/>
  <sheetViews>
    <sheetView zoomScale="80" zoomScaleNormal="80" workbookViewId="0"/>
  </sheetViews>
  <sheetFormatPr defaultRowHeight="12.75" x14ac:dyDescent="0.2"/>
  <cols>
    <col min="1" max="1" width="9.140625" style="12"/>
    <col min="2" max="3" width="9.85546875" style="12" customWidth="1"/>
    <col min="4" max="4" width="9.140625" style="12"/>
    <col min="6" max="6" width="16.42578125" bestFit="1" customWidth="1"/>
  </cols>
  <sheetData>
    <row r="1" spans="1:38" ht="24" customHeight="1" x14ac:dyDescent="0.2">
      <c r="A1" s="3" t="s">
        <v>0</v>
      </c>
      <c r="B1" s="9" t="s">
        <v>16</v>
      </c>
      <c r="C1" s="9" t="s">
        <v>17</v>
      </c>
      <c r="D1" s="10" t="s">
        <v>18</v>
      </c>
      <c r="E1" s="5"/>
      <c r="F1" s="4" t="s">
        <v>20</v>
      </c>
      <c r="G1" s="4" t="s">
        <v>21</v>
      </c>
      <c r="H1" s="4" t="s">
        <v>25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x14ac:dyDescent="0.2">
      <c r="A2" s="11">
        <v>20</v>
      </c>
      <c r="B2" s="11">
        <v>5.6989700040000004</v>
      </c>
      <c r="C2" s="11">
        <f t="shared" ref="C2:C23" si="0" xml:space="preserve"> LOG((10^$G$4 ) * EXP(-$G$3 *A2 ) * ( EXP($G$3 * $G$2))/(1+(EXP($G$3 * $G$2) - 1) *EXP(-$G$3*A2)))</f>
        <v>5.8287193825710961</v>
      </c>
      <c r="D2" s="11">
        <f t="shared" ref="D2:D23" si="1" xml:space="preserve"> (B2 - C2)^2</f>
        <v>1.6834901239585507E-2</v>
      </c>
      <c r="E2" s="5"/>
      <c r="F2" s="5" t="s">
        <v>24</v>
      </c>
      <c r="G2" s="2">
        <v>17.895446197919565</v>
      </c>
      <c r="H2" s="2">
        <v>4.7305370114219665</v>
      </c>
      <c r="I2" s="5"/>
      <c r="J2" s="5"/>
      <c r="K2" s="5"/>
      <c r="L2" s="7" t="s">
        <v>26</v>
      </c>
      <c r="M2" s="2">
        <v>0.24264317787303449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x14ac:dyDescent="0.2">
      <c r="A3" s="11">
        <v>40</v>
      </c>
      <c r="B3" s="11">
        <v>4.6720978579999999</v>
      </c>
      <c r="C3" s="11">
        <f t="shared" si="0"/>
        <v>4.1436326474704455</v>
      </c>
      <c r="D3" s="11">
        <f t="shared" si="1"/>
        <v>0.27927547874004627</v>
      </c>
      <c r="E3" s="5"/>
      <c r="F3" s="5" t="s">
        <v>22</v>
      </c>
      <c r="G3" s="2">
        <v>0.21771440844854067</v>
      </c>
      <c r="H3" s="2">
        <v>2.2307765391431415E-2</v>
      </c>
      <c r="I3" s="5"/>
      <c r="J3" s="5"/>
      <c r="K3" s="5"/>
      <c r="L3" s="7" t="s">
        <v>29</v>
      </c>
      <c r="M3" s="2">
        <f>SQRT(M2)</f>
        <v>0.49258824374220961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">
      <c r="A4" s="11">
        <v>60</v>
      </c>
      <c r="B4" s="11">
        <v>2.9542425090000002</v>
      </c>
      <c r="C4" s="11">
        <f t="shared" si="0"/>
        <v>2.2559892654900513</v>
      </c>
      <c r="D4" s="11">
        <f t="shared" si="1"/>
        <v>0.48755759207216398</v>
      </c>
      <c r="E4" s="5"/>
      <c r="F4" s="5" t="s">
        <v>23</v>
      </c>
      <c r="G4" s="2">
        <v>6.237110474696534</v>
      </c>
      <c r="H4" s="2">
        <v>0.23741772663457705</v>
      </c>
      <c r="I4" s="5"/>
      <c r="J4" s="5"/>
      <c r="K4" s="5"/>
      <c r="L4" s="7" t="s">
        <v>27</v>
      </c>
      <c r="M4" s="2">
        <v>0.92012258459718932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x14ac:dyDescent="0.2">
      <c r="A5" s="11">
        <v>20</v>
      </c>
      <c r="B5" s="11">
        <v>5.4436974989999998</v>
      </c>
      <c r="C5" s="11">
        <f t="shared" si="0"/>
        <v>5.8287193825710961</v>
      </c>
      <c r="D5" s="11">
        <f t="shared" si="1"/>
        <v>0.14824185082863486</v>
      </c>
      <c r="E5" s="5"/>
      <c r="F5" s="5"/>
      <c r="G5" s="5"/>
      <c r="H5" s="5"/>
      <c r="I5" s="5"/>
      <c r="J5" s="5"/>
      <c r="K5" s="5"/>
      <c r="L5" s="7" t="s">
        <v>28</v>
      </c>
      <c r="M5" s="2">
        <v>0.91171443560741983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">
      <c r="A6" s="11">
        <v>40</v>
      </c>
      <c r="B6" s="11">
        <v>4.1949766029999997</v>
      </c>
      <c r="C6" s="11">
        <f t="shared" si="0"/>
        <v>4.1436326474704455</v>
      </c>
      <c r="D6" s="11">
        <f t="shared" si="1"/>
        <v>2.6362017694208481E-3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s="11">
        <v>60</v>
      </c>
      <c r="B7" s="11">
        <v>2.5228787449999999</v>
      </c>
      <c r="C7" s="11">
        <f t="shared" si="0"/>
        <v>2.2559892654900513</v>
      </c>
      <c r="D7" s="11">
        <f t="shared" si="1"/>
        <v>7.1229994273091263E-2</v>
      </c>
      <c r="E7" s="5"/>
      <c r="F7" s="4" t="s">
        <v>30</v>
      </c>
      <c r="G7" s="5"/>
      <c r="H7" s="5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x14ac:dyDescent="0.2">
      <c r="A8" s="11">
        <v>0</v>
      </c>
      <c r="B8" s="11">
        <v>6.1139433519999997</v>
      </c>
      <c r="C8" s="11">
        <f t="shared" si="0"/>
        <v>6.237110474696534</v>
      </c>
      <c r="D8" s="11">
        <f t="shared" si="1"/>
        <v>1.5170140113343132E-2</v>
      </c>
      <c r="E8" s="5"/>
      <c r="F8" s="5" t="s">
        <v>31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x14ac:dyDescent="0.2">
      <c r="A9" s="11">
        <v>20</v>
      </c>
      <c r="B9" s="11">
        <v>6.1553360369999996</v>
      </c>
      <c r="C9" s="11">
        <f t="shared" si="0"/>
        <v>5.8287193825710961</v>
      </c>
      <c r="D9" s="11">
        <f t="shared" si="1"/>
        <v>0.10667843895032979</v>
      </c>
      <c r="E9" s="5"/>
      <c r="F9" s="4" t="s">
        <v>32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">
      <c r="A10" s="11">
        <v>40</v>
      </c>
      <c r="B10" s="11">
        <v>4.1461280360000003</v>
      </c>
      <c r="C10" s="11">
        <f t="shared" si="0"/>
        <v>4.1436326474704455</v>
      </c>
      <c r="D10" s="11">
        <f t="shared" si="1"/>
        <v>6.2269639134341024E-6</v>
      </c>
      <c r="E10" s="5"/>
      <c r="F10" s="5" t="s">
        <v>33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">
      <c r="A11" s="11">
        <v>60</v>
      </c>
      <c r="B11" s="11">
        <v>2.7781512500000001</v>
      </c>
      <c r="C11" s="11">
        <f t="shared" si="0"/>
        <v>2.2559892654900513</v>
      </c>
      <c r="D11" s="11">
        <f t="shared" si="1"/>
        <v>0.27265313806736796</v>
      </c>
      <c r="E11" s="5"/>
      <c r="F11" s="4" t="s">
        <v>34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2">
      <c r="A12" s="11">
        <v>0</v>
      </c>
      <c r="B12" s="11">
        <v>5.6667853209999999</v>
      </c>
      <c r="C12" s="11">
        <f t="shared" si="0"/>
        <v>6.237110474696534</v>
      </c>
      <c r="D12" s="11">
        <f t="shared" si="1"/>
        <v>0.32527078093897527</v>
      </c>
      <c r="E12" s="5"/>
      <c r="F12" s="14" t="s">
        <v>35</v>
      </c>
      <c r="G12" s="15"/>
      <c r="H12" s="15"/>
      <c r="I12" s="15"/>
      <c r="J12" s="15"/>
      <c r="K12" s="15"/>
      <c r="L12" s="15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">
      <c r="A13" s="11">
        <v>20</v>
      </c>
      <c r="B13" s="11">
        <v>5.7403626890000004</v>
      </c>
      <c r="C13" s="11">
        <f t="shared" si="0"/>
        <v>5.8287193825710961</v>
      </c>
      <c r="D13" s="11">
        <f t="shared" si="1"/>
        <v>7.8069052988165161E-3</v>
      </c>
      <c r="E13" s="5"/>
      <c r="F13" s="15"/>
      <c r="G13" s="15"/>
      <c r="H13" s="15"/>
      <c r="I13" s="15"/>
      <c r="J13" s="15"/>
      <c r="K13" s="15"/>
      <c r="L13" s="15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">
      <c r="A14" s="11">
        <v>40</v>
      </c>
      <c r="B14" s="11">
        <v>3.7481880269999999</v>
      </c>
      <c r="C14" s="11">
        <f t="shared" si="0"/>
        <v>4.1436326474704455</v>
      </c>
      <c r="D14" s="11">
        <f t="shared" si="1"/>
        <v>0.15637644785901475</v>
      </c>
      <c r="E14" s="5"/>
      <c r="F14" s="15"/>
      <c r="G14" s="15"/>
      <c r="H14" s="15"/>
      <c r="I14" s="15"/>
      <c r="J14" s="15"/>
      <c r="K14" s="15"/>
      <c r="L14" s="15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">
      <c r="A15" s="11">
        <v>60</v>
      </c>
      <c r="B15" s="11">
        <v>2.3157532519999999</v>
      </c>
      <c r="C15" s="11">
        <f t="shared" si="0"/>
        <v>2.2559892654900513</v>
      </c>
      <c r="D15" s="11">
        <f t="shared" si="1"/>
        <v>3.5717340835613219E-3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">
      <c r="A16" s="11">
        <v>0</v>
      </c>
      <c r="B16" s="11">
        <v>6.6334684560000001</v>
      </c>
      <c r="C16" s="11">
        <f t="shared" si="0"/>
        <v>6.237110474696534</v>
      </c>
      <c r="D16" s="11">
        <f t="shared" si="1"/>
        <v>0.15709964934295878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">
      <c r="A17" s="11">
        <v>20</v>
      </c>
      <c r="B17" s="11">
        <v>6.6720978579999999</v>
      </c>
      <c r="C17" s="11">
        <f t="shared" si="0"/>
        <v>5.8287193825710961</v>
      </c>
      <c r="D17" s="11">
        <f t="shared" si="1"/>
        <v>0.71128725281678207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2">
      <c r="A18" s="11">
        <v>40</v>
      </c>
      <c r="B18" s="11">
        <v>3.602059991</v>
      </c>
      <c r="C18" s="11">
        <f t="shared" si="0"/>
        <v>4.1436326474704455</v>
      </c>
      <c r="D18" s="11">
        <f t="shared" si="1"/>
        <v>0.2933009422364552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">
      <c r="A19" s="11">
        <v>60</v>
      </c>
      <c r="B19" s="11">
        <v>2</v>
      </c>
      <c r="C19" s="11">
        <f t="shared" si="0"/>
        <v>2.2559892654900513</v>
      </c>
      <c r="D19" s="11">
        <f t="shared" si="1"/>
        <v>6.5530504046135973E-2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">
      <c r="A20" s="11">
        <v>0</v>
      </c>
      <c r="B20" s="11">
        <v>6.1421067620000001</v>
      </c>
      <c r="C20" s="11">
        <f t="shared" si="0"/>
        <v>6.237110474696534</v>
      </c>
      <c r="D20" s="11">
        <f t="shared" si="1"/>
        <v>9.0257054261255673E-3</v>
      </c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">
      <c r="A21" s="11">
        <v>20</v>
      </c>
      <c r="B21" s="11">
        <v>6.2918866160000002</v>
      </c>
      <c r="C21" s="11">
        <f t="shared" si="0"/>
        <v>5.8287193825710961</v>
      </c>
      <c r="D21" s="11">
        <f t="shared" si="1"/>
        <v>0.21452388612218493</v>
      </c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A22" s="11">
        <v>40</v>
      </c>
      <c r="B22" s="11">
        <v>3.2403321549999999</v>
      </c>
      <c r="C22" s="11">
        <f t="shared" si="0"/>
        <v>4.1436326474704455</v>
      </c>
      <c r="D22" s="11">
        <f t="shared" si="1"/>
        <v>0.81595177969734944</v>
      </c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x14ac:dyDescent="0.2">
      <c r="A23" s="11">
        <v>60</v>
      </c>
      <c r="B23" s="11">
        <v>1.585026652</v>
      </c>
      <c r="C23" s="11">
        <f t="shared" si="0"/>
        <v>2.2559892654900513</v>
      </c>
      <c r="D23" s="11">
        <f t="shared" si="1"/>
        <v>0.45019082870139993</v>
      </c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x14ac:dyDescent="0.2">
      <c r="A24" s="10" t="s">
        <v>19</v>
      </c>
      <c r="B24" s="11"/>
      <c r="C24" s="11"/>
      <c r="D24" s="11">
        <f>SUM(D2:D23)</f>
        <v>4.6102203795876555</v>
      </c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x14ac:dyDescent="0.2">
      <c r="A25" s="11"/>
      <c r="B25" s="11"/>
      <c r="C25" s="11"/>
      <c r="D25" s="11"/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x14ac:dyDescent="0.2">
      <c r="A26" s="11"/>
      <c r="B26" s="11"/>
      <c r="C26" s="11"/>
      <c r="D26" s="11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x14ac:dyDescent="0.2">
      <c r="A27" s="13">
        <v>0</v>
      </c>
      <c r="B27" s="13"/>
      <c r="C27" s="13">
        <f xml:space="preserve"> LOG((10^$G$4 ) * EXP(-$G$3 *A27 ) * ( EXP($G$3 * $G$2))/(1+(EXP($G$3 * $G$2) - 1) *EXP(-$G$3*A27)))</f>
        <v>6.237110474696534</v>
      </c>
      <c r="D27" s="11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x14ac:dyDescent="0.2">
      <c r="A28" s="13">
        <v>0.6</v>
      </c>
      <c r="B28" s="13"/>
      <c r="C28" s="13">
        <f t="shared" ref="C28:C91" si="2" xml:space="preserve"> LOG((10^$G$4 ) * EXP(-$G$3 *A28 ) * ( EXP($G$3 * $G$2))/(1+(EXP($G$3 * $G$2) - 1) *EXP(-$G$3*A28)))</f>
        <v>6.2358806905805242</v>
      </c>
      <c r="D28" s="11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x14ac:dyDescent="0.2">
      <c r="A29" s="13">
        <v>1.2</v>
      </c>
      <c r="B29" s="13"/>
      <c r="C29" s="13">
        <f t="shared" si="2"/>
        <v>6.2344835289060079</v>
      </c>
      <c r="D29" s="11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s="13">
        <v>1.7999999999999998</v>
      </c>
      <c r="B30" s="13"/>
      <c r="C30" s="13">
        <f t="shared" si="2"/>
        <v>6.2328968611550621</v>
      </c>
      <c r="D30" s="11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x14ac:dyDescent="0.2">
      <c r="A31" s="13">
        <v>2.4</v>
      </c>
      <c r="B31" s="13"/>
      <c r="C31" s="13">
        <f t="shared" si="2"/>
        <v>6.231095821102822</v>
      </c>
      <c r="D31" s="11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x14ac:dyDescent="0.2">
      <c r="A32" s="13">
        <v>3</v>
      </c>
      <c r="B32" s="13"/>
      <c r="C32" s="13">
        <f t="shared" si="2"/>
        <v>6.2290525198059647</v>
      </c>
      <c r="D32" s="11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x14ac:dyDescent="0.2">
      <c r="A33" s="13">
        <v>3.6</v>
      </c>
      <c r="B33" s="13"/>
      <c r="C33" s="13">
        <f t="shared" si="2"/>
        <v>6.226735746403671</v>
      </c>
      <c r="D33" s="11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">
      <c r="A34" s="13">
        <v>4.2</v>
      </c>
      <c r="B34" s="13"/>
      <c r="C34" s="13">
        <f t="shared" si="2"/>
        <v>6.2241106589172475</v>
      </c>
      <c r="D34" s="11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x14ac:dyDescent="0.2">
      <c r="A35" s="13">
        <v>4.8</v>
      </c>
      <c r="B35" s="13"/>
      <c r="C35" s="13">
        <f t="shared" si="2"/>
        <v>6.2211384710474062</v>
      </c>
      <c r="D35" s="11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x14ac:dyDescent="0.2">
      <c r="A36" s="13">
        <v>5.3999999999999995</v>
      </c>
      <c r="B36" s="13"/>
      <c r="C36" s="13">
        <f t="shared" si="2"/>
        <v>6.2177761431641754</v>
      </c>
      <c r="D36" s="11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x14ac:dyDescent="0.2">
      <c r="A37" s="13">
        <v>5.9999999999999991</v>
      </c>
      <c r="B37" s="13"/>
      <c r="C37" s="13">
        <f t="shared" si="2"/>
        <v>6.2139760882753867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x14ac:dyDescent="0.2">
      <c r="A38" s="13">
        <v>6.5999999999999988</v>
      </c>
      <c r="B38" s="13"/>
      <c r="C38" s="13">
        <f t="shared" si="2"/>
        <v>6.209685906726059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x14ac:dyDescent="0.2">
      <c r="A39" s="13">
        <v>7.1999999999999984</v>
      </c>
      <c r="B39" s="13"/>
      <c r="C39" s="13">
        <f t="shared" si="2"/>
        <v>6.2048481666558324</v>
      </c>
      <c r="D39" s="11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x14ac:dyDescent="0.2">
      <c r="A40" s="13">
        <v>7.799999999999998</v>
      </c>
      <c r="B40" s="13"/>
      <c r="C40" s="13">
        <f t="shared" si="2"/>
        <v>6.199400250692312</v>
      </c>
      <c r="D40" s="11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x14ac:dyDescent="0.2">
      <c r="A41" s="13">
        <v>8.3999999999999986</v>
      </c>
      <c r="B41" s="13"/>
      <c r="C41" s="13">
        <f t="shared" si="2"/>
        <v>6.1932742927666089</v>
      </c>
      <c r="D41" s="11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s="13">
        <v>8.9999999999999982</v>
      </c>
      <c r="B42" s="13"/>
      <c r="C42" s="13">
        <f t="shared" si="2"/>
        <v>6.1863972319813163</v>
      </c>
      <c r="D42" s="11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x14ac:dyDescent="0.2">
      <c r="A43" s="13">
        <v>9.5999999999999979</v>
      </c>
      <c r="B43" s="13"/>
      <c r="C43" s="13">
        <f t="shared" si="2"/>
        <v>6.1786910127022656</v>
      </c>
      <c r="D43" s="11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s="13">
        <v>10.199999999999998</v>
      </c>
      <c r="B44" s="13"/>
      <c r="C44" s="13">
        <f t="shared" si="2"/>
        <v>6.170072960929911</v>
      </c>
      <c r="D44" s="11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s="13">
        <v>10.799999999999997</v>
      </c>
      <c r="B45" s="13"/>
      <c r="C45" s="13">
        <f t="shared" si="2"/>
        <v>6.1604563658869722</v>
      </c>
      <c r="D45" s="11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x14ac:dyDescent="0.2">
      <c r="A46" s="13">
        <v>11.399999999999997</v>
      </c>
      <c r="B46" s="13"/>
      <c r="C46" s="13">
        <f t="shared" si="2"/>
        <v>6.1497512919482826</v>
      </c>
      <c r="D46" s="11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s="13">
        <v>11.999999999999996</v>
      </c>
      <c r="B47" s="13"/>
      <c r="C47" s="13">
        <f t="shared" si="2"/>
        <v>6.1378656388982664</v>
      </c>
      <c r="D47" s="11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x14ac:dyDescent="0.2">
      <c r="A48" s="13">
        <v>12.599999999999996</v>
      </c>
      <c r="B48" s="13"/>
      <c r="C48" s="13">
        <f t="shared" si="2"/>
        <v>6.1247064575725556</v>
      </c>
      <c r="D48" s="11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x14ac:dyDescent="0.2">
      <c r="A49" s="13">
        <v>13.199999999999996</v>
      </c>
      <c r="B49" s="13"/>
      <c r="C49" s="13">
        <f t="shared" si="2"/>
        <v>6.1101815131048545</v>
      </c>
      <c r="D49" s="11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x14ac:dyDescent="0.2">
      <c r="A50" s="13">
        <v>13.799999999999995</v>
      </c>
      <c r="B50" s="13"/>
      <c r="C50" s="13">
        <f t="shared" si="2"/>
        <v>6.0942010696526445</v>
      </c>
      <c r="D50" s="11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x14ac:dyDescent="0.2">
      <c r="A51" s="13">
        <v>14.399999999999995</v>
      </c>
      <c r="B51" s="13"/>
      <c r="C51" s="13">
        <f t="shared" si="2"/>
        <v>6.0766798496636865</v>
      </c>
      <c r="D51" s="11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x14ac:dyDescent="0.2">
      <c r="A52" s="13">
        <v>14.999999999999995</v>
      </c>
      <c r="B52" s="13"/>
      <c r="C52" s="13">
        <f t="shared" si="2"/>
        <v>6.0575390992347424</v>
      </c>
      <c r="D52" s="11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x14ac:dyDescent="0.2">
      <c r="A53" s="13">
        <v>15.599999999999994</v>
      </c>
      <c r="B53" s="13"/>
      <c r="C53" s="13">
        <f t="shared" si="2"/>
        <v>6.0367086713161973</v>
      </c>
      <c r="D53" s="11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x14ac:dyDescent="0.2">
      <c r="A54" s="13">
        <v>16.199999999999996</v>
      </c>
      <c r="B54" s="13"/>
      <c r="C54" s="13">
        <f t="shared" si="2"/>
        <v>6.0141290232488247</v>
      </c>
      <c r="D54" s="11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x14ac:dyDescent="0.2">
      <c r="A55" s="13">
        <v>16.799999999999997</v>
      </c>
      <c r="B55" s="13"/>
      <c r="C55" s="13">
        <f t="shared" si="2"/>
        <v>5.9897530171920135</v>
      </c>
      <c r="D55" s="11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x14ac:dyDescent="0.2">
      <c r="A56" s="13">
        <v>17.399999999999999</v>
      </c>
      <c r="B56" s="13"/>
      <c r="C56" s="13">
        <f t="shared" si="2"/>
        <v>5.9635474136856388</v>
      </c>
      <c r="D56" s="11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x14ac:dyDescent="0.2">
      <c r="A57" s="13">
        <v>18</v>
      </c>
      <c r="B57" s="13"/>
      <c r="C57" s="13">
        <f t="shared" si="2"/>
        <v>5.9354939610627095</v>
      </c>
      <c r="D57" s="11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x14ac:dyDescent="0.2">
      <c r="A58" s="13">
        <v>18.600000000000001</v>
      </c>
      <c r="B58" s="13"/>
      <c r="C58" s="13">
        <f t="shared" si="2"/>
        <v>5.9055900063762747</v>
      </c>
      <c r="D58" s="11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x14ac:dyDescent="0.2">
      <c r="A59" s="13">
        <v>19.200000000000003</v>
      </c>
      <c r="B59" s="13"/>
      <c r="C59" s="13">
        <f t="shared" si="2"/>
        <v>5.8738485849511521</v>
      </c>
      <c r="D59" s="11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x14ac:dyDescent="0.2">
      <c r="A60" s="13">
        <v>19.800000000000004</v>
      </c>
      <c r="B60" s="13"/>
      <c r="C60" s="13">
        <f t="shared" si="2"/>
        <v>5.8402979822023768</v>
      </c>
      <c r="D60" s="11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x14ac:dyDescent="0.2">
      <c r="A61" s="13">
        <v>20.400000000000006</v>
      </c>
      <c r="B61" s="13"/>
      <c r="C61" s="13">
        <f t="shared" si="2"/>
        <v>5.8049807986579518</v>
      </c>
      <c r="D61" s="11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x14ac:dyDescent="0.2">
      <c r="A62" s="13">
        <v>21.000000000000007</v>
      </c>
      <c r="B62" s="13"/>
      <c r="C62" s="13">
        <f t="shared" si="2"/>
        <v>5.7679525827255951</v>
      </c>
      <c r="D62" s="11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x14ac:dyDescent="0.2">
      <c r="A63" s="13">
        <v>21.600000000000009</v>
      </c>
      <c r="B63" s="13"/>
      <c r="C63" s="13">
        <f t="shared" si="2"/>
        <v>5.7292801218555667</v>
      </c>
      <c r="D63" s="11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x14ac:dyDescent="0.2">
      <c r="A64" s="13">
        <v>22.20000000000001</v>
      </c>
      <c r="B64" s="13"/>
      <c r="C64" s="13">
        <f t="shared" si="2"/>
        <v>5.689039498875287</v>
      </c>
      <c r="D64" s="11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x14ac:dyDescent="0.2">
      <c r="A65" s="13">
        <v>22.800000000000011</v>
      </c>
      <c r="B65" s="13"/>
      <c r="C65" s="13">
        <f t="shared" si="2"/>
        <v>5.6473140255291296</v>
      </c>
      <c r="D65" s="11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x14ac:dyDescent="0.2">
      <c r="A66" s="13">
        <v>23.400000000000013</v>
      </c>
      <c r="B66" s="13"/>
      <c r="C66" s="13">
        <f t="shared" si="2"/>
        <v>5.6041921603597169</v>
      </c>
      <c r="D66" s="11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x14ac:dyDescent="0.2">
      <c r="A67" s="13">
        <v>24.000000000000014</v>
      </c>
      <c r="B67" s="13"/>
      <c r="C67" s="13">
        <f t="shared" si="2"/>
        <v>5.5597655049756733</v>
      </c>
      <c r="D67" s="11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x14ac:dyDescent="0.2">
      <c r="A68" s="13">
        <v>24.600000000000016</v>
      </c>
      <c r="B68" s="13"/>
      <c r="C68" s="13">
        <f t="shared" si="2"/>
        <v>5.5141269541559623</v>
      </c>
      <c r="D68" s="11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x14ac:dyDescent="0.2">
      <c r="A69" s="13">
        <v>25.200000000000017</v>
      </c>
      <c r="B69" s="13"/>
      <c r="C69" s="13">
        <f t="shared" si="2"/>
        <v>5.4673690540113933</v>
      </c>
      <c r="D69" s="11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x14ac:dyDescent="0.2">
      <c r="A70" s="13">
        <v>25.800000000000018</v>
      </c>
      <c r="B70" s="13"/>
      <c r="C70" s="13">
        <f t="shared" si="2"/>
        <v>5.4195826011442314</v>
      </c>
      <c r="D70" s="11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x14ac:dyDescent="0.2">
      <c r="A71" s="13">
        <v>26.40000000000002</v>
      </c>
      <c r="B71" s="13"/>
      <c r="C71" s="13">
        <f t="shared" si="2"/>
        <v>5.3708554964158637</v>
      </c>
      <c r="D71" s="11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x14ac:dyDescent="0.2">
      <c r="A72" s="13">
        <v>27.000000000000021</v>
      </c>
      <c r="B72" s="13"/>
      <c r="C72" s="13">
        <f t="shared" si="2"/>
        <v>5.3212718508388148</v>
      </c>
      <c r="D72" s="11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x14ac:dyDescent="0.2">
      <c r="A73" s="13">
        <v>27.600000000000023</v>
      </c>
      <c r="B73" s="13"/>
      <c r="C73" s="13">
        <f t="shared" si="2"/>
        <v>5.2709113288544573</v>
      </c>
      <c r="D73" s="11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x14ac:dyDescent="0.2">
      <c r="A74" s="13">
        <v>28.004999999999999</v>
      </c>
      <c r="B74" s="13"/>
      <c r="C74" s="13">
        <f t="shared" si="2"/>
        <v>5.2365166996888233</v>
      </c>
      <c r="D74" s="11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x14ac:dyDescent="0.2">
      <c r="A75" s="13">
        <v>28.800000000000026</v>
      </c>
      <c r="B75" s="13"/>
      <c r="C75" s="13">
        <f t="shared" si="2"/>
        <v>5.1681536121233584</v>
      </c>
      <c r="D75" s="11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x14ac:dyDescent="0.2">
      <c r="A76" s="13">
        <v>29.400000000000027</v>
      </c>
      <c r="B76" s="13"/>
      <c r="C76" s="13">
        <f t="shared" si="2"/>
        <v>5.1158904327740364</v>
      </c>
      <c r="D76" s="11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x14ac:dyDescent="0.2">
      <c r="A77" s="13">
        <v>30.000000000000028</v>
      </c>
      <c r="B77" s="13"/>
      <c r="C77" s="13">
        <f t="shared" si="2"/>
        <v>5.0631183348438373</v>
      </c>
      <c r="D77" s="11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x14ac:dyDescent="0.2">
      <c r="A78" s="13">
        <v>30.60000000000003</v>
      </c>
      <c r="B78" s="13"/>
      <c r="C78" s="13">
        <f t="shared" si="2"/>
        <v>5.0098913929309328</v>
      </c>
      <c r="D78" s="11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x14ac:dyDescent="0.2">
      <c r="A79" s="13">
        <v>31.200000000000031</v>
      </c>
      <c r="B79" s="13"/>
      <c r="C79" s="13">
        <f t="shared" si="2"/>
        <v>4.9562587888900129</v>
      </c>
      <c r="D79" s="11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x14ac:dyDescent="0.2">
      <c r="A80" s="13">
        <v>31.800000000000033</v>
      </c>
      <c r="B80" s="13"/>
      <c r="C80" s="13">
        <f t="shared" si="2"/>
        <v>4.9022650637778895</v>
      </c>
      <c r="D80" s="11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x14ac:dyDescent="0.2">
      <c r="A81" s="13">
        <v>32.400000000000034</v>
      </c>
      <c r="B81" s="13"/>
      <c r="C81" s="13">
        <f t="shared" si="2"/>
        <v>4.8479504038926091</v>
      </c>
      <c r="D81" s="11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x14ac:dyDescent="0.2">
      <c r="A82" s="13">
        <v>33.000000000000036</v>
      </c>
      <c r="B82" s="13"/>
      <c r="C82" s="13">
        <f t="shared" si="2"/>
        <v>4.7933509460790482</v>
      </c>
      <c r="D82" s="11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x14ac:dyDescent="0.2">
      <c r="A83" s="13">
        <v>33.600000000000037</v>
      </c>
      <c r="B83" s="13"/>
      <c r="C83" s="13">
        <f t="shared" si="2"/>
        <v>4.7384990905546713</v>
      </c>
      <c r="D83" s="11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x14ac:dyDescent="0.2">
      <c r="A84" s="13">
        <v>34.200000000000038</v>
      </c>
      <c r="B84" s="13"/>
      <c r="C84" s="13">
        <f t="shared" si="2"/>
        <v>4.6834238122308616</v>
      </c>
      <c r="D84" s="11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x14ac:dyDescent="0.2">
      <c r="A85" s="13">
        <v>34.80000000000004</v>
      </c>
      <c r="B85" s="13"/>
      <c r="C85" s="13">
        <f t="shared" si="2"/>
        <v>4.6281509638343765</v>
      </c>
      <c r="D85" s="11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x14ac:dyDescent="0.2">
      <c r="A86" s="13">
        <v>35.400000000000041</v>
      </c>
      <c r="B86" s="13"/>
      <c r="C86" s="13">
        <f t="shared" si="2"/>
        <v>4.5727035660726898</v>
      </c>
      <c r="D86" s="11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x14ac:dyDescent="0.2">
      <c r="A87" s="13">
        <v>36.000000000000043</v>
      </c>
      <c r="B87" s="13"/>
      <c r="C87" s="13">
        <f t="shared" si="2"/>
        <v>4.5171020816621859</v>
      </c>
      <c r="D87" s="11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x14ac:dyDescent="0.2">
      <c r="A88" s="13">
        <v>36.600000000000044</v>
      </c>
      <c r="B88" s="13"/>
      <c r="C88" s="13">
        <f t="shared" si="2"/>
        <v>4.461364671287698</v>
      </c>
      <c r="D88" s="11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x14ac:dyDescent="0.2">
      <c r="A89" s="13">
        <v>37.200000000000045</v>
      </c>
      <c r="B89" s="13"/>
      <c r="C89" s="13">
        <f t="shared" si="2"/>
        <v>4.4055074305298101</v>
      </c>
      <c r="D89" s="11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x14ac:dyDescent="0.2">
      <c r="A90" s="13">
        <v>37.800000000000047</v>
      </c>
      <c r="B90" s="13"/>
      <c r="C90" s="13">
        <f t="shared" si="2"/>
        <v>4.3495446075271014</v>
      </c>
      <c r="D90" s="11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x14ac:dyDescent="0.2">
      <c r="A91" s="13">
        <v>38.400000000000048</v>
      </c>
      <c r="B91" s="13"/>
      <c r="C91" s="13">
        <f t="shared" si="2"/>
        <v>4.2934888016761938</v>
      </c>
      <c r="D91" s="11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x14ac:dyDescent="0.2">
      <c r="A92" s="13">
        <v>39.00000000000005</v>
      </c>
      <c r="B92" s="13"/>
      <c r="C92" s="13">
        <f t="shared" ref="C92:C126" si="3" xml:space="preserve"> LOG((10^$G$4 ) * EXP(-$G$3 *A92 ) * ( EXP($G$3 * $G$2))/(1+(EXP($G$3 * $G$2) - 1) *EXP(-$G$3*A92)))</f>
        <v>4.237351144050832</v>
      </c>
      <c r="D92" s="11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x14ac:dyDescent="0.2">
      <c r="A93" s="13">
        <v>39.600000000000051</v>
      </c>
      <c r="B93" s="13"/>
      <c r="C93" s="13">
        <f t="shared" si="3"/>
        <v>4.1811414604752688</v>
      </c>
      <c r="D93" s="11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2">
      <c r="A94" s="13">
        <v>40.200000000000053</v>
      </c>
      <c r="B94" s="13"/>
      <c r="C94" s="13">
        <f t="shared" si="3"/>
        <v>4.1248684183448621</v>
      </c>
      <c r="D94" s="11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x14ac:dyDescent="0.2">
      <c r="A95" s="13">
        <v>40.800000000000054</v>
      </c>
      <c r="B95" s="13"/>
      <c r="C95" s="13">
        <f t="shared" si="3"/>
        <v>4.0685396583710141</v>
      </c>
      <c r="D95" s="11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2">
      <c r="A96" s="13">
        <v>41.400000000000055</v>
      </c>
      <c r="B96" s="13"/>
      <c r="C96" s="13">
        <f t="shared" si="3"/>
        <v>4.0121619124573575</v>
      </c>
      <c r="D96" s="11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x14ac:dyDescent="0.2">
      <c r="A97" s="13">
        <v>42.000000000000057</v>
      </c>
      <c r="B97" s="13"/>
      <c r="C97" s="13">
        <f t="shared" si="3"/>
        <v>3.9557411089042689</v>
      </c>
      <c r="D97" s="11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x14ac:dyDescent="0.2">
      <c r="A98" s="13">
        <v>42.600000000000058</v>
      </c>
      <c r="B98" s="13"/>
      <c r="C98" s="13">
        <f t="shared" si="3"/>
        <v>3.8992824661012944</v>
      </c>
      <c r="D98" s="11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x14ac:dyDescent="0.2">
      <c r="A99" s="13">
        <v>43.20000000000006</v>
      </c>
      <c r="B99" s="13"/>
      <c r="C99" s="13">
        <f t="shared" si="3"/>
        <v>3.8427905758110423</v>
      </c>
      <c r="D99" s="11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x14ac:dyDescent="0.2">
      <c r="A100" s="13">
        <v>43.800000000000061</v>
      </c>
      <c r="B100" s="13"/>
      <c r="C100" s="13">
        <f t="shared" si="3"/>
        <v>3.7862694770804555</v>
      </c>
      <c r="D100" s="11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x14ac:dyDescent="0.2">
      <c r="A101" s="13">
        <v>44.400000000000063</v>
      </c>
      <c r="B101" s="13"/>
      <c r="C101" s="13">
        <f t="shared" si="3"/>
        <v>3.7297227217414757</v>
      </c>
      <c r="D101" s="11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x14ac:dyDescent="0.2">
      <c r="A102" s="13">
        <v>45.000000000000064</v>
      </c>
      <c r="B102" s="13"/>
      <c r="C102" s="13">
        <f t="shared" si="3"/>
        <v>3.6731534323866284</v>
      </c>
      <c r="D102" s="11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x14ac:dyDescent="0.2">
      <c r="A103" s="13">
        <v>45.600000000000065</v>
      </c>
      <c r="B103" s="13"/>
      <c r="C103" s="13">
        <f t="shared" si="3"/>
        <v>3.6165643536289465</v>
      </c>
      <c r="D103" s="11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x14ac:dyDescent="0.2">
      <c r="A104" s="13">
        <v>46.200000000000067</v>
      </c>
      <c r="B104" s="13"/>
      <c r="C104" s="13">
        <f t="shared" si="3"/>
        <v>3.5599578973816621</v>
      </c>
      <c r="D104" s="11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x14ac:dyDescent="0.2">
      <c r="A105" s="13">
        <v>46.800000000000068</v>
      </c>
      <c r="B105" s="13"/>
      <c r="C105" s="13">
        <f t="shared" si="3"/>
        <v>3.5033361828226215</v>
      </c>
      <c r="D105" s="11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x14ac:dyDescent="0.2">
      <c r="A106" s="13">
        <v>47.40000000000007</v>
      </c>
      <c r="B106" s="13"/>
      <c r="C106" s="13">
        <f t="shared" si="3"/>
        <v>3.4467010716421305</v>
      </c>
      <c r="D106" s="11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x14ac:dyDescent="0.2">
      <c r="A107" s="13">
        <v>48.000000000000071</v>
      </c>
      <c r="B107" s="13"/>
      <c r="C107" s="13">
        <f t="shared" si="3"/>
        <v>3.390054199111463</v>
      </c>
      <c r="D107" s="11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x14ac:dyDescent="0.2">
      <c r="A108" s="13">
        <v>48.600000000000072</v>
      </c>
      <c r="B108" s="13"/>
      <c r="C108" s="13">
        <f t="shared" si="3"/>
        <v>3.3333970014525787</v>
      </c>
      <c r="D108" s="11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x14ac:dyDescent="0.2">
      <c r="A109" s="13">
        <v>49.200000000000074</v>
      </c>
      <c r="B109" s="13"/>
      <c r="C109" s="13">
        <f t="shared" si="3"/>
        <v>3.2767307399378756</v>
      </c>
      <c r="D109" s="11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x14ac:dyDescent="0.2">
      <c r="A110" s="13">
        <v>49.800000000000075</v>
      </c>
      <c r="B110" s="13"/>
      <c r="C110" s="13">
        <f t="shared" si="3"/>
        <v>3.2200565221017627</v>
      </c>
      <c r="D110" s="11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x14ac:dyDescent="0.2">
      <c r="A111" s="13">
        <v>50.400000000000077</v>
      </c>
      <c r="B111" s="13"/>
      <c r="C111" s="13">
        <f t="shared" si="3"/>
        <v>3.1633753204033273</v>
      </c>
      <c r="D111" s="11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x14ac:dyDescent="0.2">
      <c r="A112" s="13">
        <v>51.000000000000078</v>
      </c>
      <c r="B112" s="13"/>
      <c r="C112" s="13">
        <f t="shared" si="3"/>
        <v>3.1066879886411227</v>
      </c>
      <c r="D112" s="11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x14ac:dyDescent="0.2">
      <c r="A113" s="13">
        <v>51.60000000000008</v>
      </c>
      <c r="B113" s="13"/>
      <c r="C113" s="13">
        <f t="shared" si="3"/>
        <v>3.0499952763867504</v>
      </c>
      <c r="D113" s="11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x14ac:dyDescent="0.2">
      <c r="A114" s="13">
        <v>52.200000000000081</v>
      </c>
      <c r="B114" s="13"/>
      <c r="C114" s="13">
        <f t="shared" si="3"/>
        <v>2.9932978416732521</v>
      </c>
      <c r="D114" s="11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x14ac:dyDescent="0.2">
      <c r="A115" s="13">
        <v>52.800000000000082</v>
      </c>
      <c r="B115" s="13"/>
      <c r="C115" s="13">
        <f t="shared" si="3"/>
        <v>2.9365962621468928</v>
      </c>
      <c r="D115" s="11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x14ac:dyDescent="0.2">
      <c r="A116" s="13">
        <v>53.400000000000084</v>
      </c>
      <c r="B116" s="13"/>
      <c r="C116" s="13">
        <f t="shared" si="3"/>
        <v>2.8798910448665835</v>
      </c>
      <c r="D116" s="11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x14ac:dyDescent="0.2">
      <c r="A117" s="13">
        <v>54.000000000000085</v>
      </c>
      <c r="B117" s="13"/>
      <c r="C117" s="13">
        <f t="shared" si="3"/>
        <v>2.8231826349135001</v>
      </c>
      <c r="D117" s="11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x14ac:dyDescent="0.2">
      <c r="A118" s="13">
        <v>54.600000000000087</v>
      </c>
      <c r="B118" s="13"/>
      <c r="C118" s="13">
        <f t="shared" si="3"/>
        <v>2.7664714229542682</v>
      </c>
      <c r="D118" s="11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x14ac:dyDescent="0.2">
      <c r="A119" s="13">
        <v>55.200000000000088</v>
      </c>
      <c r="B119" s="13"/>
      <c r="C119" s="13">
        <f t="shared" si="3"/>
        <v>2.7097577518840446</v>
      </c>
      <c r="D119" s="11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x14ac:dyDescent="0.2">
      <c r="A120" s="13">
        <v>55.80000000000009</v>
      </c>
      <c r="B120" s="13"/>
      <c r="C120" s="13">
        <f t="shared" si="3"/>
        <v>2.6530419226607758</v>
      </c>
      <c r="D120" s="11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x14ac:dyDescent="0.2">
      <c r="A121" s="13">
        <v>56.400000000000091</v>
      </c>
      <c r="B121" s="13"/>
      <c r="C121" s="13">
        <f t="shared" si="3"/>
        <v>2.5963241994286195</v>
      </c>
      <c r="D121" s="11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x14ac:dyDescent="0.2">
      <c r="A122" s="13">
        <v>57.000000000000092</v>
      </c>
      <c r="B122" s="13"/>
      <c r="C122" s="13">
        <f t="shared" si="3"/>
        <v>2.5396048140167333</v>
      </c>
      <c r="D122" s="11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x14ac:dyDescent="0.2">
      <c r="A123" s="13">
        <v>57.600000000000094</v>
      </c>
      <c r="B123" s="13"/>
      <c r="C123" s="13">
        <f t="shared" si="3"/>
        <v>2.4828839698892979</v>
      </c>
      <c r="D123" s="11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x14ac:dyDescent="0.2">
      <c r="A124" s="13">
        <v>58.200000000000095</v>
      </c>
      <c r="B124" s="13"/>
      <c r="C124" s="13">
        <f t="shared" si="3"/>
        <v>2.4261618456134761</v>
      </c>
      <c r="D124" s="11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x14ac:dyDescent="0.2">
      <c r="A125" s="13">
        <v>58.800000000000097</v>
      </c>
      <c r="B125" s="13"/>
      <c r="C125" s="13">
        <f t="shared" si="3"/>
        <v>2.369438597903966</v>
      </c>
      <c r="D125" s="11"/>
      <c r="E125" s="5"/>
      <c r="F125" s="5"/>
      <c r="G125" s="5"/>
      <c r="H125" s="5"/>
      <c r="I125" s="5"/>
      <c r="J125" s="5"/>
      <c r="K125" s="5"/>
      <c r="L125" s="5"/>
      <c r="M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x14ac:dyDescent="0.2">
      <c r="A126" s="13">
        <v>59.400000000000098</v>
      </c>
      <c r="B126" s="13"/>
      <c r="C126" s="13">
        <f t="shared" si="3"/>
        <v>2.3127143642957075</v>
      </c>
      <c r="D126" s="11"/>
      <c r="E126" s="5"/>
      <c r="F126" s="5"/>
      <c r="G126" s="5"/>
      <c r="H126" s="5"/>
      <c r="I126" s="5"/>
      <c r="J126" s="5"/>
      <c r="K126" s="5"/>
      <c r="L126" s="5"/>
      <c r="M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6"/>
  <sheetViews>
    <sheetView zoomScale="80" zoomScaleNormal="80" workbookViewId="0">
      <selection activeCell="L45" sqref="L45"/>
    </sheetView>
  </sheetViews>
  <sheetFormatPr defaultRowHeight="12.75" x14ac:dyDescent="0.2"/>
  <cols>
    <col min="2" max="3" width="9.85546875" customWidth="1"/>
    <col min="6" max="6" width="10.140625" bestFit="1" customWidth="1"/>
  </cols>
  <sheetData>
    <row r="1" spans="1:58" ht="24" customHeight="1" x14ac:dyDescent="0.2">
      <c r="A1" s="3" t="s">
        <v>0</v>
      </c>
      <c r="B1" s="8" t="s">
        <v>16</v>
      </c>
      <c r="C1" s="8" t="s">
        <v>17</v>
      </c>
      <c r="D1" s="4" t="s">
        <v>18</v>
      </c>
      <c r="E1" s="5"/>
      <c r="F1" s="4" t="s">
        <v>20</v>
      </c>
      <c r="G1" s="4" t="s">
        <v>21</v>
      </c>
      <c r="H1" s="4" t="s">
        <v>25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x14ac:dyDescent="0.2">
      <c r="A2" s="5">
        <v>0</v>
      </c>
      <c r="B2" s="5">
        <v>6.2479732659999998</v>
      </c>
      <c r="C2" s="5">
        <f t="shared" ref="C2:C43" si="0" xml:space="preserve"> $G$5 - ((A2 /$G$3)^$G$4)</f>
        <v>5.7649091470274261</v>
      </c>
      <c r="D2" s="5">
        <f t="shared" ref="D2:D43" si="1" xml:space="preserve"> (B2 - C2)^2</f>
        <v>0.23335094303874887</v>
      </c>
      <c r="E2" s="5"/>
      <c r="F2" s="5"/>
      <c r="G2" s="5"/>
      <c r="H2" s="5"/>
      <c r="I2" s="5"/>
      <c r="J2" s="5"/>
      <c r="K2" s="5"/>
      <c r="L2" s="7" t="s">
        <v>26</v>
      </c>
      <c r="M2" s="1">
        <v>0.19214657608986993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8" x14ac:dyDescent="0.2">
      <c r="A3" s="5">
        <v>20</v>
      </c>
      <c r="B3" s="5">
        <v>5.1846914310000001</v>
      </c>
      <c r="C3" s="5">
        <f t="shared" si="0"/>
        <v>5.664177578729916</v>
      </c>
      <c r="D3" s="5">
        <f t="shared" si="1"/>
        <v>0.22990696586487477</v>
      </c>
      <c r="E3" s="5"/>
      <c r="F3" s="5" t="s">
        <v>36</v>
      </c>
      <c r="G3" s="2">
        <v>54.239507301944968</v>
      </c>
      <c r="H3" s="2">
        <v>4.6400926150740665</v>
      </c>
      <c r="I3" s="5"/>
      <c r="J3" s="5"/>
      <c r="K3" s="5"/>
      <c r="L3" s="7" t="s">
        <v>29</v>
      </c>
      <c r="M3" s="1">
        <f>SQRT(M2)</f>
        <v>0.43834527040892085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x14ac:dyDescent="0.2">
      <c r="A4" s="5">
        <v>40</v>
      </c>
      <c r="B4" s="5">
        <v>5.9190780920000003</v>
      </c>
      <c r="C4" s="5">
        <f t="shared" si="0"/>
        <v>5.2686286886243634</v>
      </c>
      <c r="D4" s="5">
        <f t="shared" si="1"/>
        <v>0.42308442635172205</v>
      </c>
      <c r="E4" s="5"/>
      <c r="F4" s="5" t="s">
        <v>37</v>
      </c>
      <c r="G4" s="2">
        <v>2.300639767173029</v>
      </c>
      <c r="H4" s="2">
        <v>0.86333905428687852</v>
      </c>
      <c r="I4" s="5"/>
      <c r="J4" s="5"/>
      <c r="K4" s="5"/>
      <c r="L4" s="7" t="s">
        <v>27</v>
      </c>
      <c r="M4" s="1">
        <v>0.57955200778923088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x14ac:dyDescent="0.2">
      <c r="A5" s="5">
        <v>60</v>
      </c>
      <c r="B5" s="5">
        <v>4.8450980399999999</v>
      </c>
      <c r="C5" s="5">
        <f t="shared" si="0"/>
        <v>4.5035181471628523</v>
      </c>
      <c r="D5" s="5">
        <f t="shared" si="1"/>
        <v>0.11667682319063725</v>
      </c>
      <c r="E5" s="5"/>
      <c r="F5" s="5" t="s">
        <v>23</v>
      </c>
      <c r="G5" s="2">
        <v>5.7649091470274261</v>
      </c>
      <c r="H5" s="2">
        <v>0.14510954619595559</v>
      </c>
      <c r="I5" s="5"/>
      <c r="J5" s="5"/>
      <c r="K5" s="5"/>
      <c r="L5" s="7" t="s">
        <v>28</v>
      </c>
      <c r="M5" s="1">
        <v>0.55799057229124271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x14ac:dyDescent="0.2">
      <c r="A6" s="5">
        <v>20</v>
      </c>
      <c r="B6" s="5">
        <v>5.0530784430000004</v>
      </c>
      <c r="C6" s="5">
        <f t="shared" si="0"/>
        <v>5.664177578729916</v>
      </c>
      <c r="D6" s="5">
        <f t="shared" si="1"/>
        <v>0.37344215368984979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1:58" x14ac:dyDescent="0.2">
      <c r="A7" s="5">
        <v>40</v>
      </c>
      <c r="B7" s="5">
        <v>5.403120521</v>
      </c>
      <c r="C7" s="5">
        <f t="shared" si="0"/>
        <v>5.2686286886243634</v>
      </c>
      <c r="D7" s="5">
        <f t="shared" si="1"/>
        <v>1.808805297575632E-2</v>
      </c>
      <c r="E7" s="5"/>
      <c r="F7" s="4" t="s">
        <v>30</v>
      </c>
      <c r="G7" s="5"/>
      <c r="H7" s="5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x14ac:dyDescent="0.2">
      <c r="A8" s="5">
        <v>60</v>
      </c>
      <c r="B8" s="5">
        <v>4.4771212550000001</v>
      </c>
      <c r="C8" s="5">
        <f t="shared" si="0"/>
        <v>4.5035181471628523</v>
      </c>
      <c r="D8" s="5">
        <f t="shared" si="1"/>
        <v>6.9679591585724394E-4</v>
      </c>
      <c r="E8" s="5"/>
      <c r="F8" s="5" t="s">
        <v>39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x14ac:dyDescent="0.2">
      <c r="A9" s="5">
        <v>0</v>
      </c>
      <c r="B9" s="5">
        <v>5.7428232880000003</v>
      </c>
      <c r="C9" s="5">
        <f t="shared" si="0"/>
        <v>5.7649091470274261</v>
      </c>
      <c r="D9" s="5">
        <f t="shared" si="1"/>
        <v>4.8778516897932437E-4</v>
      </c>
      <c r="E9" s="5"/>
      <c r="F9" s="4" t="s">
        <v>32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x14ac:dyDescent="0.2">
      <c r="A10" s="5">
        <v>20</v>
      </c>
      <c r="B10" s="5">
        <v>4.9059378300000001</v>
      </c>
      <c r="C10" s="5">
        <f t="shared" si="0"/>
        <v>5.664177578729916</v>
      </c>
      <c r="D10" s="5">
        <f t="shared" si="1"/>
        <v>0.57492751655400609</v>
      </c>
      <c r="E10" s="5"/>
      <c r="F10" s="5" t="s">
        <v>40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x14ac:dyDescent="0.2">
      <c r="A11" s="5">
        <v>40</v>
      </c>
      <c r="B11" s="5">
        <v>5.3875991750000001</v>
      </c>
      <c r="C11" s="5">
        <f t="shared" si="0"/>
        <v>5.2686286886243634</v>
      </c>
      <c r="D11" s="5">
        <f t="shared" si="1"/>
        <v>1.4153976628455552E-2</v>
      </c>
      <c r="E11" s="5"/>
      <c r="F11" s="4" t="s">
        <v>34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x14ac:dyDescent="0.2">
      <c r="A12" s="5">
        <v>60</v>
      </c>
      <c r="B12" s="5">
        <v>4.4648867980000002</v>
      </c>
      <c r="C12" s="5">
        <f t="shared" si="0"/>
        <v>4.5035181471628523</v>
      </c>
      <c r="D12" s="5">
        <f t="shared" si="1"/>
        <v>1.4923811381421896E-3</v>
      </c>
      <c r="E12" s="5"/>
      <c r="F12" s="14" t="s">
        <v>41</v>
      </c>
      <c r="G12" s="15"/>
      <c r="H12" s="15"/>
      <c r="I12" s="15"/>
      <c r="J12" s="15"/>
      <c r="K12" s="15"/>
      <c r="L12" s="15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x14ac:dyDescent="0.2">
      <c r="A13" s="5">
        <v>20</v>
      </c>
      <c r="B13" s="5">
        <v>4.8489584609999996</v>
      </c>
      <c r="C13" s="5">
        <f t="shared" si="0"/>
        <v>5.664177578729916</v>
      </c>
      <c r="D13" s="5">
        <f t="shared" si="1"/>
        <v>0.66458220991234329</v>
      </c>
      <c r="E13" s="5"/>
      <c r="F13" s="15"/>
      <c r="G13" s="15"/>
      <c r="H13" s="15"/>
      <c r="I13" s="15"/>
      <c r="J13" s="15"/>
      <c r="K13" s="15"/>
      <c r="L13" s="15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x14ac:dyDescent="0.2">
      <c r="A14" s="5">
        <v>40</v>
      </c>
      <c r="B14" s="5">
        <v>4.9881471729999998</v>
      </c>
      <c r="C14" s="5">
        <f t="shared" si="0"/>
        <v>5.2686286886243634</v>
      </c>
      <c r="D14" s="5">
        <f t="shared" si="1"/>
        <v>7.8669880606940135E-2</v>
      </c>
      <c r="E14" s="5"/>
      <c r="F14" s="15"/>
      <c r="G14" s="15"/>
      <c r="H14" s="15"/>
      <c r="I14" s="15"/>
      <c r="J14" s="15"/>
      <c r="K14" s="15"/>
      <c r="L14" s="15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x14ac:dyDescent="0.2">
      <c r="A15" s="5">
        <v>60</v>
      </c>
      <c r="B15" s="5">
        <v>4.1983676540000001</v>
      </c>
      <c r="C15" s="5">
        <f t="shared" si="0"/>
        <v>4.5035181471628523</v>
      </c>
      <c r="D15" s="5">
        <f t="shared" si="1"/>
        <v>9.3116823477531876E-2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x14ac:dyDescent="0.2">
      <c r="A16" s="5">
        <v>0</v>
      </c>
      <c r="B16" s="5">
        <v>5.8450980399999999</v>
      </c>
      <c r="C16" s="5">
        <f t="shared" si="0"/>
        <v>5.7649091470274261</v>
      </c>
      <c r="D16" s="5">
        <f t="shared" si="1"/>
        <v>6.4302585561668976E-3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x14ac:dyDescent="0.2">
      <c r="A17" s="5">
        <v>20</v>
      </c>
      <c r="B17" s="5">
        <v>6.1367205670000002</v>
      </c>
      <c r="C17" s="5">
        <f t="shared" si="0"/>
        <v>5.664177578729916</v>
      </c>
      <c r="D17" s="5">
        <f t="shared" si="1"/>
        <v>0.22329687576322096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x14ac:dyDescent="0.2">
      <c r="A18" s="5">
        <v>40</v>
      </c>
      <c r="B18" s="5">
        <v>5.8633228600000002</v>
      </c>
      <c r="C18" s="5">
        <f t="shared" si="0"/>
        <v>5.2686286886243634</v>
      </c>
      <c r="D18" s="5">
        <f t="shared" si="1"/>
        <v>0.35366115746815535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x14ac:dyDescent="0.2">
      <c r="A19" s="5">
        <v>60</v>
      </c>
      <c r="B19" s="5">
        <v>4.6720978579999999</v>
      </c>
      <c r="C19" s="5">
        <f t="shared" si="0"/>
        <v>4.5035181471628523</v>
      </c>
      <c r="D19" s="5">
        <f t="shared" si="1"/>
        <v>2.8419118905936309E-2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x14ac:dyDescent="0.2">
      <c r="A20" s="5">
        <v>20</v>
      </c>
      <c r="B20" s="5">
        <v>6.068185862</v>
      </c>
      <c r="C20" s="5">
        <f t="shared" si="0"/>
        <v>5.664177578729916</v>
      </c>
      <c r="D20" s="5">
        <f t="shared" si="1"/>
        <v>0.16322269295084041</v>
      </c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x14ac:dyDescent="0.2">
      <c r="A21" s="5">
        <v>40</v>
      </c>
      <c r="B21" s="5">
        <v>5.4313637640000003</v>
      </c>
      <c r="C21" s="5">
        <f t="shared" si="0"/>
        <v>5.2686286886243634</v>
      </c>
      <c r="D21" s="5">
        <f t="shared" si="1"/>
        <v>2.6482704757514228E-2</v>
      </c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58" x14ac:dyDescent="0.2">
      <c r="A22" s="5">
        <v>60</v>
      </c>
      <c r="B22" s="5">
        <v>5.3424226810000004</v>
      </c>
      <c r="C22" s="5">
        <f t="shared" si="0"/>
        <v>4.5035181471628523</v>
      </c>
      <c r="D22" s="5">
        <f t="shared" si="1"/>
        <v>0.70376081689252279</v>
      </c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</row>
    <row r="23" spans="1:58" x14ac:dyDescent="0.2">
      <c r="A23" s="5">
        <v>0</v>
      </c>
      <c r="B23" s="5">
        <v>5.3265840999999998</v>
      </c>
      <c r="C23" s="5">
        <f t="shared" si="0"/>
        <v>5.7649091470274261</v>
      </c>
      <c r="D23" s="5">
        <f t="shared" si="1"/>
        <v>0.19212884685159543</v>
      </c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8" x14ac:dyDescent="0.2">
      <c r="A24" s="5">
        <v>20</v>
      </c>
      <c r="B24" s="5">
        <v>5.7942978859999998</v>
      </c>
      <c r="C24" s="5">
        <f t="shared" si="0"/>
        <v>5.664177578729916</v>
      </c>
      <c r="D24" s="5">
        <f t="shared" si="1"/>
        <v>1.6931294364061031E-2</v>
      </c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</row>
    <row r="25" spans="1:58" x14ac:dyDescent="0.2">
      <c r="A25" s="5">
        <v>40</v>
      </c>
      <c r="B25" s="5">
        <v>5.2951211359999997</v>
      </c>
      <c r="C25" s="5">
        <f t="shared" si="0"/>
        <v>5.2686286886243634</v>
      </c>
      <c r="D25" s="5">
        <f t="shared" si="1"/>
        <v>7.0184976795085736E-4</v>
      </c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58" x14ac:dyDescent="0.2">
      <c r="A26" s="5">
        <v>60</v>
      </c>
      <c r="B26" s="5">
        <v>4.1406189409999996</v>
      </c>
      <c r="C26" s="5">
        <f t="shared" si="0"/>
        <v>4.5035181471628523</v>
      </c>
      <c r="D26" s="5">
        <f t="shared" si="1"/>
        <v>0.13169583383362862</v>
      </c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58" x14ac:dyDescent="0.2">
      <c r="A27" s="5">
        <v>20</v>
      </c>
      <c r="B27" s="5">
        <v>5.8129133570000002</v>
      </c>
      <c r="C27" s="5">
        <f t="shared" si="0"/>
        <v>5.664177578729916</v>
      </c>
      <c r="D27" s="5">
        <f t="shared" si="1"/>
        <v>2.2122331737607658E-2</v>
      </c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58" x14ac:dyDescent="0.2">
      <c r="A28" s="5">
        <v>40</v>
      </c>
      <c r="B28" s="5">
        <v>4.9128498240000003</v>
      </c>
      <c r="C28" s="5">
        <f t="shared" si="0"/>
        <v>5.2686286886243634</v>
      </c>
      <c r="D28" s="5">
        <f t="shared" si="1"/>
        <v>0.12657860051340092</v>
      </c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58" x14ac:dyDescent="0.2">
      <c r="A29" s="5">
        <v>60</v>
      </c>
      <c r="B29" s="5">
        <v>4.798354636</v>
      </c>
      <c r="C29" s="5">
        <f t="shared" si="0"/>
        <v>4.5035181471628523</v>
      </c>
      <c r="D29" s="5">
        <f t="shared" si="1"/>
        <v>8.6928555149817552E-2</v>
      </c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58" x14ac:dyDescent="0.2">
      <c r="A30" s="5">
        <v>0</v>
      </c>
      <c r="B30" s="5">
        <v>5.8633228600000002</v>
      </c>
      <c r="C30" s="5">
        <f t="shared" si="0"/>
        <v>5.7649091470274261</v>
      </c>
      <c r="D30" s="5">
        <f t="shared" si="1"/>
        <v>9.6852589010482139E-3</v>
      </c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</row>
    <row r="31" spans="1:58" x14ac:dyDescent="0.2">
      <c r="A31" s="5">
        <v>20</v>
      </c>
      <c r="B31" s="5">
        <v>6.2855573089999996</v>
      </c>
      <c r="C31" s="5">
        <f t="shared" si="0"/>
        <v>5.664177578729916</v>
      </c>
      <c r="D31" s="5">
        <f t="shared" si="1"/>
        <v>0.3861127691905219</v>
      </c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</row>
    <row r="32" spans="1:58" x14ac:dyDescent="0.2">
      <c r="A32" s="5">
        <v>40</v>
      </c>
      <c r="B32" s="5">
        <v>5.0293837779999997</v>
      </c>
      <c r="C32" s="5">
        <f t="shared" si="0"/>
        <v>5.2686286886243634</v>
      </c>
      <c r="D32" s="5">
        <f t="shared" si="1"/>
        <v>5.723812725965978E-2</v>
      </c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</row>
    <row r="33" spans="1:58" x14ac:dyDescent="0.2">
      <c r="A33" s="5">
        <v>60</v>
      </c>
      <c r="B33" s="5">
        <v>4.7558748560000002</v>
      </c>
      <c r="C33" s="5">
        <f t="shared" si="0"/>
        <v>4.5035181471628523</v>
      </c>
      <c r="D33" s="5">
        <f t="shared" si="1"/>
        <v>6.3683908495117042E-2</v>
      </c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</row>
    <row r="34" spans="1:58" x14ac:dyDescent="0.2">
      <c r="A34" s="5">
        <v>20</v>
      </c>
      <c r="B34" s="5">
        <v>6.3802112419999997</v>
      </c>
      <c r="C34" s="5">
        <f t="shared" si="0"/>
        <v>5.664177578729916</v>
      </c>
      <c r="D34" s="5">
        <f t="shared" si="1"/>
        <v>0.51270420693597551</v>
      </c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</row>
    <row r="35" spans="1:58" x14ac:dyDescent="0.2">
      <c r="A35" s="5">
        <v>40</v>
      </c>
      <c r="B35" s="5">
        <v>5.2944662259999999</v>
      </c>
      <c r="C35" s="5">
        <f t="shared" si="0"/>
        <v>5.2686286886243634</v>
      </c>
      <c r="D35" s="5">
        <f t="shared" si="1"/>
        <v>6.6757833763741537E-4</v>
      </c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</row>
    <row r="36" spans="1:58" x14ac:dyDescent="0.2">
      <c r="A36" s="5">
        <v>60</v>
      </c>
      <c r="B36" s="5">
        <v>4.4471580309999998</v>
      </c>
      <c r="C36" s="5">
        <f t="shared" si="0"/>
        <v>4.5035181471628523</v>
      </c>
      <c r="D36" s="5">
        <f t="shared" si="1"/>
        <v>3.176462693890218E-3</v>
      </c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x14ac:dyDescent="0.2">
      <c r="A37" s="5">
        <v>0</v>
      </c>
      <c r="B37" s="5">
        <v>5.3448089200000002</v>
      </c>
      <c r="C37" s="5">
        <f t="shared" si="0"/>
        <v>5.7649091470274261</v>
      </c>
      <c r="D37" s="5">
        <f t="shared" si="1"/>
        <v>0.17648420074849477</v>
      </c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8" x14ac:dyDescent="0.2">
      <c r="A38" s="5">
        <v>20</v>
      </c>
      <c r="B38" s="5">
        <v>5.8541935450000002</v>
      </c>
      <c r="C38" s="5">
        <f t="shared" si="0"/>
        <v>5.664177578729916</v>
      </c>
      <c r="D38" s="5">
        <f t="shared" si="1"/>
        <v>3.6106067437553784E-2</v>
      </c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x14ac:dyDescent="0.2">
      <c r="A39" s="5">
        <v>40</v>
      </c>
      <c r="B39" s="5">
        <v>4.6144104300000004</v>
      </c>
      <c r="C39" s="5">
        <f t="shared" si="0"/>
        <v>5.2686286886243634</v>
      </c>
      <c r="D39" s="5">
        <f t="shared" si="1"/>
        <v>0.42800152991749391</v>
      </c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1:58" x14ac:dyDescent="0.2">
      <c r="A40" s="5">
        <v>60</v>
      </c>
      <c r="B40" s="5">
        <v>4.1760912589999997</v>
      </c>
      <c r="C40" s="5">
        <f t="shared" si="0"/>
        <v>4.5035181471628523</v>
      </c>
      <c r="D40" s="5">
        <f t="shared" si="1"/>
        <v>0.10720836709200918</v>
      </c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</row>
    <row r="41" spans="1:58" x14ac:dyDescent="0.2">
      <c r="A41" s="5">
        <v>20</v>
      </c>
      <c r="B41" s="5">
        <v>6.0184834059999996</v>
      </c>
      <c r="C41" s="5">
        <f t="shared" si="0"/>
        <v>5.664177578729916</v>
      </c>
      <c r="D41" s="5">
        <f t="shared" si="1"/>
        <v>0.12553261923753833</v>
      </c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58" x14ac:dyDescent="0.2">
      <c r="A42" s="5">
        <v>40</v>
      </c>
      <c r="B42" s="5">
        <v>4.8794928779999998</v>
      </c>
      <c r="C42" s="5">
        <f t="shared" si="0"/>
        <v>5.2686286886243634</v>
      </c>
      <c r="D42" s="5">
        <f t="shared" si="1"/>
        <v>0.1514266791102806</v>
      </c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58" x14ac:dyDescent="0.2">
      <c r="A43" s="5">
        <v>60</v>
      </c>
      <c r="B43" s="5">
        <v>3.775060173</v>
      </c>
      <c r="C43" s="5">
        <f t="shared" si="0"/>
        <v>4.5035181471628523</v>
      </c>
      <c r="D43" s="5">
        <f t="shared" si="1"/>
        <v>0.53065102012144683</v>
      </c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1:58" x14ac:dyDescent="0.2">
      <c r="A44" s="4" t="s">
        <v>19</v>
      </c>
      <c r="B44" s="5"/>
      <c r="C44" s="5"/>
      <c r="D44" s="5">
        <f>SUM(D2:D43)</f>
        <v>7.4937164675049273</v>
      </c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</row>
    <row r="45" spans="1:5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8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1:58" x14ac:dyDescent="0.2">
      <c r="A47" s="6">
        <v>0</v>
      </c>
      <c r="B47" s="5"/>
      <c r="C47" s="6">
        <f xml:space="preserve"> $G$5 - ((A47 /$G$3)^$G$4)</f>
        <v>5.7649091470274261</v>
      </c>
      <c r="D47" s="5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</row>
    <row r="48" spans="1:58" x14ac:dyDescent="0.2">
      <c r="A48" s="6">
        <v>0.6</v>
      </c>
      <c r="B48" s="5"/>
      <c r="C48" s="6">
        <f t="shared" ref="C48:C111" si="2" xml:space="preserve"> $G$5 - ((A48 /$G$3)^$G$4)</f>
        <v>5.7648775555313243</v>
      </c>
      <c r="D48" s="5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</row>
    <row r="49" spans="1:58" x14ac:dyDescent="0.2">
      <c r="A49" s="6">
        <v>1.2</v>
      </c>
      <c r="B49" s="5"/>
      <c r="C49" s="6">
        <f t="shared" si="2"/>
        <v>5.7647535032463164</v>
      </c>
      <c r="D49" s="5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1:58" x14ac:dyDescent="0.2">
      <c r="A50" s="6">
        <v>1.7999999999999998</v>
      </c>
      <c r="B50" s="5"/>
      <c r="C50" s="6">
        <f t="shared" si="2"/>
        <v>5.7645135488100223</v>
      </c>
      <c r="D50" s="5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1:58" x14ac:dyDescent="0.2">
      <c r="A51" s="6">
        <v>2.4</v>
      </c>
      <c r="B51" s="5"/>
      <c r="C51" s="6">
        <f t="shared" si="2"/>
        <v>5.7641423271680505</v>
      </c>
      <c r="D51" s="5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1:58" x14ac:dyDescent="0.2">
      <c r="A52" s="6">
        <v>3</v>
      </c>
      <c r="B52" s="5"/>
      <c r="C52" s="6">
        <f t="shared" si="2"/>
        <v>5.7636278542394699</v>
      </c>
      <c r="D52" s="5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</row>
    <row r="53" spans="1:58" x14ac:dyDescent="0.2">
      <c r="A53" s="6">
        <v>3.6</v>
      </c>
      <c r="B53" s="5"/>
      <c r="C53" s="6">
        <f t="shared" si="2"/>
        <v>5.7629601287802705</v>
      </c>
      <c r="D53" s="5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1:58" x14ac:dyDescent="0.2">
      <c r="A54" s="6">
        <v>4.2</v>
      </c>
      <c r="B54" s="5"/>
      <c r="C54" s="6">
        <f t="shared" si="2"/>
        <v>5.7621304809981773</v>
      </c>
      <c r="D54" s="5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</row>
    <row r="55" spans="1:58" x14ac:dyDescent="0.2">
      <c r="A55" s="6">
        <v>4.8</v>
      </c>
      <c r="B55" s="5"/>
      <c r="C55" s="6">
        <f t="shared" si="2"/>
        <v>5.7611312081175532</v>
      </c>
      <c r="D55" s="5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58" x14ac:dyDescent="0.2">
      <c r="A56" s="6">
        <v>5.3999999999999995</v>
      </c>
      <c r="B56" s="5"/>
      <c r="C56" s="6">
        <f t="shared" si="2"/>
        <v>5.7599553471469216</v>
      </c>
      <c r="D56" s="5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58" x14ac:dyDescent="0.2">
      <c r="A57" s="6">
        <v>5.9999999999999991</v>
      </c>
      <c r="B57" s="5"/>
      <c r="C57" s="6">
        <f t="shared" si="2"/>
        <v>5.7585965224659024</v>
      </c>
      <c r="D57" s="5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58" x14ac:dyDescent="0.2">
      <c r="A58" s="6">
        <v>6.5999999999999988</v>
      </c>
      <c r="B58" s="5"/>
      <c r="C58" s="6">
        <f t="shared" si="2"/>
        <v>5.7570488380419347</v>
      </c>
      <c r="D58" s="5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58" x14ac:dyDescent="0.2">
      <c r="A59" s="6">
        <v>7.1999999999999984</v>
      </c>
      <c r="B59" s="5"/>
      <c r="C59" s="6">
        <f t="shared" si="2"/>
        <v>5.7553067980768224</v>
      </c>
      <c r="D59" s="5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58" x14ac:dyDescent="0.2">
      <c r="A60" s="6">
        <v>7.799999999999998</v>
      </c>
      <c r="B60" s="5"/>
      <c r="C60" s="6">
        <f t="shared" si="2"/>
        <v>5.7533652467005139</v>
      </c>
      <c r="D60" s="5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58" x14ac:dyDescent="0.2">
      <c r="A61" s="6">
        <v>8.3999999999999986</v>
      </c>
      <c r="B61" s="5"/>
      <c r="C61" s="6">
        <f t="shared" si="2"/>
        <v>5.7512193209475662</v>
      </c>
      <c r="D61" s="5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58" x14ac:dyDescent="0.2">
      <c r="A62" s="6">
        <v>8.9999999999999982</v>
      </c>
      <c r="B62" s="5"/>
      <c r="C62" s="6">
        <f t="shared" si="2"/>
        <v>5.7488644133035711</v>
      </c>
      <c r="D62" s="5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58" x14ac:dyDescent="0.2">
      <c r="A63" s="6">
        <v>9.5999999999999979</v>
      </c>
      <c r="B63" s="5"/>
      <c r="C63" s="6">
        <f t="shared" si="2"/>
        <v>5.7462961413361731</v>
      </c>
      <c r="D63" s="5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1:58" x14ac:dyDescent="0.2">
      <c r="A64" s="6">
        <v>10.199999999999998</v>
      </c>
      <c r="B64" s="5"/>
      <c r="C64" s="6">
        <f t="shared" si="2"/>
        <v>5.7435103226923703</v>
      </c>
      <c r="D64" s="5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1:58" x14ac:dyDescent="0.2">
      <c r="A65" s="6">
        <v>10.799999999999997</v>
      </c>
      <c r="B65" s="5"/>
      <c r="C65" s="6">
        <f t="shared" si="2"/>
        <v>5.7405029542411432</v>
      </c>
      <c r="D65" s="5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58" x14ac:dyDescent="0.2">
      <c r="A66" s="6">
        <v>11.399999999999997</v>
      </c>
      <c r="B66" s="5"/>
      <c r="C66" s="6">
        <f t="shared" si="2"/>
        <v>5.7372701944732327</v>
      </c>
      <c r="D66" s="5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</row>
    <row r="67" spans="1:58" x14ac:dyDescent="0.2">
      <c r="A67" s="6">
        <v>11.999999999999996</v>
      </c>
      <c r="B67" s="5"/>
      <c r="C67" s="6">
        <f t="shared" si="2"/>
        <v>5.7338083484985427</v>
      </c>
      <c r="D67" s="5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</row>
    <row r="68" spans="1:58" x14ac:dyDescent="0.2">
      <c r="A68" s="6">
        <v>12.599999999999996</v>
      </c>
      <c r="B68" s="5"/>
      <c r="C68" s="6">
        <f t="shared" si="2"/>
        <v>5.7301138551426467</v>
      </c>
      <c r="D68" s="5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</row>
    <row r="69" spans="1:58" x14ac:dyDescent="0.2">
      <c r="A69" s="6">
        <v>13.199999999999996</v>
      </c>
      <c r="B69" s="5"/>
      <c r="C69" s="6">
        <f t="shared" si="2"/>
        <v>5.7261832757594648</v>
      </c>
      <c r="D69" s="5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</row>
    <row r="70" spans="1:58" x14ac:dyDescent="0.2">
      <c r="A70" s="6">
        <v>13.799999999999995</v>
      </c>
      <c r="B70" s="5"/>
      <c r="C70" s="6">
        <f t="shared" si="2"/>
        <v>5.7220132844618083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</row>
    <row r="71" spans="1:58" x14ac:dyDescent="0.2">
      <c r="A71" s="6">
        <v>14.399999999999995</v>
      </c>
      <c r="B71" s="5"/>
      <c r="C71" s="6">
        <f t="shared" si="2"/>
        <v>5.7176006595344413</v>
      </c>
      <c r="D71" s="5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</row>
    <row r="72" spans="1:58" x14ac:dyDescent="0.2">
      <c r="A72" s="6">
        <v>14.999999999999995</v>
      </c>
      <c r="B72" s="5"/>
      <c r="C72" s="6">
        <f t="shared" si="2"/>
        <v>5.712942275841824</v>
      </c>
      <c r="D72" s="5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</row>
    <row r="73" spans="1:58" x14ac:dyDescent="0.2">
      <c r="A73" s="6">
        <v>15.599999999999994</v>
      </c>
      <c r="B73" s="5"/>
      <c r="C73" s="6">
        <f t="shared" si="2"/>
        <v>5.7080350980790522</v>
      </c>
      <c r="D73" s="5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</row>
    <row r="74" spans="1:58" x14ac:dyDescent="0.2">
      <c r="A74" s="6">
        <v>16.199999999999996</v>
      </c>
      <c r="B74" s="5"/>
      <c r="C74" s="6">
        <f t="shared" si="2"/>
        <v>5.7028761747426833</v>
      </c>
      <c r="D74" s="5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</row>
    <row r="75" spans="1:58" x14ac:dyDescent="0.2">
      <c r="A75" s="6">
        <v>16.799999999999997</v>
      </c>
      <c r="B75" s="5"/>
      <c r="C75" s="6">
        <f t="shared" si="2"/>
        <v>5.6974626327201632</v>
      </c>
      <c r="D75" s="5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</row>
    <row r="76" spans="1:58" x14ac:dyDescent="0.2">
      <c r="A76" s="6">
        <v>17.399999999999999</v>
      </c>
      <c r="B76" s="5"/>
      <c r="C76" s="6">
        <f t="shared" si="2"/>
        <v>5.6917916724140465</v>
      </c>
      <c r="D76" s="5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</row>
    <row r="77" spans="1:58" x14ac:dyDescent="0.2">
      <c r="A77" s="6">
        <v>18</v>
      </c>
      <c r="B77" s="5"/>
      <c r="C77" s="6">
        <f t="shared" si="2"/>
        <v>5.6858605633310804</v>
      </c>
      <c r="D77" s="5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</row>
    <row r="78" spans="1:58" x14ac:dyDescent="0.2">
      <c r="A78" s="6">
        <v>18.600000000000001</v>
      </c>
      <c r="B78" s="5"/>
      <c r="C78" s="6">
        <f t="shared" si="2"/>
        <v>5.67966664007748</v>
      </c>
      <c r="D78" s="5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</row>
    <row r="79" spans="1:58" x14ac:dyDescent="0.2">
      <c r="A79" s="6">
        <v>19.200000000000003</v>
      </c>
      <c r="B79" s="5"/>
      <c r="C79" s="6">
        <f t="shared" si="2"/>
        <v>5.6732072987108042</v>
      </c>
      <c r="D79" s="5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</row>
    <row r="80" spans="1:58" x14ac:dyDescent="0.2">
      <c r="A80" s="6">
        <v>19.800000000000004</v>
      </c>
      <c r="B80" s="5"/>
      <c r="C80" s="6">
        <f t="shared" si="2"/>
        <v>5.6664799934062957</v>
      </c>
      <c r="D80" s="5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</row>
    <row r="81" spans="1:58" x14ac:dyDescent="0.2">
      <c r="A81" s="6">
        <v>20.400000000000006</v>
      </c>
      <c r="B81" s="5"/>
      <c r="C81" s="6">
        <f t="shared" si="2"/>
        <v>5.6594822334016719</v>
      </c>
      <c r="D81" s="5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</row>
    <row r="82" spans="1:58" x14ac:dyDescent="0.2">
      <c r="A82" s="6">
        <v>21.000000000000007</v>
      </c>
      <c r="B82" s="5"/>
      <c r="C82" s="6">
        <f t="shared" si="2"/>
        <v>5.6522115801894461</v>
      </c>
      <c r="D82" s="5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</row>
    <row r="83" spans="1:58" x14ac:dyDescent="0.2">
      <c r="A83" s="6">
        <v>21.600000000000009</v>
      </c>
      <c r="B83" s="5"/>
      <c r="C83" s="6">
        <f t="shared" si="2"/>
        <v>5.6446656449300869</v>
      </c>
      <c r="D83" s="5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</row>
    <row r="84" spans="1:58" x14ac:dyDescent="0.2">
      <c r="A84" s="6">
        <v>22.20000000000001</v>
      </c>
      <c r="B84" s="5"/>
      <c r="C84" s="6">
        <f t="shared" si="2"/>
        <v>5.6368420860628827</v>
      </c>
      <c r="D84" s="5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</row>
    <row r="85" spans="1:58" x14ac:dyDescent="0.2">
      <c r="A85" s="6">
        <v>22.800000000000011</v>
      </c>
      <c r="B85" s="5"/>
      <c r="C85" s="6">
        <f t="shared" si="2"/>
        <v>5.628738607094367</v>
      </c>
      <c r="D85" s="5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</row>
    <row r="86" spans="1:58" x14ac:dyDescent="0.2">
      <c r="A86" s="6">
        <v>23.400000000000013</v>
      </c>
      <c r="B86" s="5"/>
      <c r="C86" s="6">
        <f t="shared" si="2"/>
        <v>5.6203529545467008</v>
      </c>
      <c r="D86" s="5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</row>
    <row r="87" spans="1:58" x14ac:dyDescent="0.2">
      <c r="A87" s="6">
        <v>24.000000000000014</v>
      </c>
      <c r="B87" s="5"/>
      <c r="C87" s="6">
        <f t="shared" si="2"/>
        <v>5.6116829160505652</v>
      </c>
      <c r="D87" s="5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</row>
    <row r="88" spans="1:58" x14ac:dyDescent="0.2">
      <c r="A88" s="6">
        <v>24.600000000000016</v>
      </c>
      <c r="B88" s="5"/>
      <c r="C88" s="6">
        <f t="shared" si="2"/>
        <v>5.602726318568978</v>
      </c>
      <c r="D88" s="5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</row>
    <row r="89" spans="1:58" x14ac:dyDescent="0.2">
      <c r="A89" s="6">
        <v>25.200000000000017</v>
      </c>
      <c r="B89" s="5"/>
      <c r="C89" s="6">
        <f t="shared" si="2"/>
        <v>5.593481026740001</v>
      </c>
      <c r="D89" s="5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</row>
    <row r="90" spans="1:58" x14ac:dyDescent="0.2">
      <c r="A90" s="6">
        <v>25.800000000000018</v>
      </c>
      <c r="B90" s="5"/>
      <c r="C90" s="6">
        <f t="shared" si="2"/>
        <v>5.583944941327716</v>
      </c>
      <c r="D90" s="5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</row>
    <row r="91" spans="1:58" x14ac:dyDescent="0.2">
      <c r="A91" s="6">
        <v>26.40000000000002</v>
      </c>
      <c r="B91" s="5"/>
      <c r="C91" s="6">
        <f t="shared" si="2"/>
        <v>5.5741159977719841</v>
      </c>
      <c r="D91" s="5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</row>
    <row r="92" spans="1:58" x14ac:dyDescent="0.2">
      <c r="A92" s="6">
        <v>27.000000000000021</v>
      </c>
      <c r="B92" s="5"/>
      <c r="C92" s="6">
        <f t="shared" si="2"/>
        <v>5.5639921648285622</v>
      </c>
      <c r="D92" s="5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</row>
    <row r="93" spans="1:58" x14ac:dyDescent="0.2">
      <c r="A93" s="6">
        <v>27.600000000000023</v>
      </c>
      <c r="B93" s="5"/>
      <c r="C93" s="6">
        <f t="shared" si="2"/>
        <v>5.5535714432920429</v>
      </c>
      <c r="D93" s="5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</row>
    <row r="94" spans="1:58" x14ac:dyDescent="0.2">
      <c r="A94" s="6">
        <v>28.200000000000024</v>
      </c>
      <c r="B94" s="5"/>
      <c r="C94" s="6">
        <f t="shared" si="2"/>
        <v>5.5428518647948337</v>
      </c>
      <c r="D94" s="5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</row>
    <row r="95" spans="1:58" x14ac:dyDescent="0.2">
      <c r="A95" s="6">
        <v>28.800000000000026</v>
      </c>
      <c r="B95" s="5"/>
      <c r="C95" s="6">
        <f t="shared" si="2"/>
        <v>5.5318314906761286</v>
      </c>
      <c r="D95" s="5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</row>
    <row r="96" spans="1:58" x14ac:dyDescent="0.2">
      <c r="A96" s="6">
        <v>29.400000000000027</v>
      </c>
      <c r="B96" s="5"/>
      <c r="C96" s="6">
        <f t="shared" si="2"/>
        <v>5.520508410915383</v>
      </c>
      <c r="D96" s="5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</row>
    <row r="97" spans="1:58" x14ac:dyDescent="0.2">
      <c r="A97" s="6">
        <v>30.000000000000028</v>
      </c>
      <c r="B97" s="5"/>
      <c r="C97" s="6">
        <f t="shared" si="2"/>
        <v>5.5088807431253572</v>
      </c>
      <c r="D97" s="5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</row>
    <row r="98" spans="1:58" x14ac:dyDescent="0.2">
      <c r="A98" s="6">
        <v>30.60000000000003</v>
      </c>
      <c r="B98" s="5"/>
      <c r="C98" s="6">
        <f t="shared" si="2"/>
        <v>5.496946631600272</v>
      </c>
      <c r="D98" s="5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</row>
    <row r="99" spans="1:58" x14ac:dyDescent="0.2">
      <c r="A99" s="6">
        <v>31.200000000000031</v>
      </c>
      <c r="B99" s="5"/>
      <c r="C99" s="6">
        <f t="shared" si="2"/>
        <v>5.4847042464150046</v>
      </c>
      <c r="D99" s="5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</row>
    <row r="100" spans="1:58" x14ac:dyDescent="0.2">
      <c r="A100" s="6">
        <v>31.800000000000033</v>
      </c>
      <c r="B100" s="5"/>
      <c r="C100" s="6">
        <f t="shared" si="2"/>
        <v>5.4721517825716646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</row>
    <row r="101" spans="1:58" x14ac:dyDescent="0.2">
      <c r="A101" s="6">
        <v>32.400000000000034</v>
      </c>
      <c r="B101" s="5"/>
      <c r="C101" s="6">
        <f t="shared" si="2"/>
        <v>5.4592874591901897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</row>
    <row r="102" spans="1:58" x14ac:dyDescent="0.2">
      <c r="A102" s="6">
        <v>33.000000000000036</v>
      </c>
      <c r="B102" s="5"/>
      <c r="C102" s="6">
        <f t="shared" si="2"/>
        <v>5.4461095187399113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</row>
    <row r="103" spans="1:58" x14ac:dyDescent="0.2">
      <c r="A103" s="6">
        <v>33.600000000000037</v>
      </c>
      <c r="B103" s="5"/>
      <c r="C103" s="6">
        <f t="shared" si="2"/>
        <v>5.4326162263092987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</row>
    <row r="104" spans="1:58" x14ac:dyDescent="0.2">
      <c r="A104" s="6">
        <v>34.200000000000038</v>
      </c>
      <c r="B104" s="5"/>
      <c r="C104" s="6">
        <f t="shared" si="2"/>
        <v>5.4188058689113277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</row>
    <row r="105" spans="1:58" x14ac:dyDescent="0.2">
      <c r="A105" s="6">
        <v>34.80000000000004</v>
      </c>
      <c r="B105" s="5"/>
      <c r="C105" s="6">
        <f t="shared" si="2"/>
        <v>5.4046767548221393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</row>
    <row r="106" spans="1:58" x14ac:dyDescent="0.2">
      <c r="A106" s="6">
        <v>35.400000000000041</v>
      </c>
      <c r="B106" s="5"/>
      <c r="C106" s="6">
        <f t="shared" si="2"/>
        <v>5.390227212950836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</row>
    <row r="107" spans="1:58" x14ac:dyDescent="0.2">
      <c r="A107" s="6">
        <v>36.000000000000043</v>
      </c>
      <c r="B107" s="5"/>
      <c r="C107" s="6">
        <f t="shared" si="2"/>
        <v>5.3754555922384348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</row>
    <row r="108" spans="1:58" x14ac:dyDescent="0.2">
      <c r="A108" s="6">
        <v>36.600000000000044</v>
      </c>
      <c r="B108" s="5"/>
      <c r="C108" s="6">
        <f t="shared" si="2"/>
        <v>5.3603602610841756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</row>
    <row r="109" spans="1:58" x14ac:dyDescent="0.2">
      <c r="A109" s="6">
        <v>37.200000000000045</v>
      </c>
      <c r="B109" s="5"/>
      <c r="C109" s="6">
        <f t="shared" si="2"/>
        <v>5.3449396067974897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</row>
    <row r="110" spans="1:58" x14ac:dyDescent="0.2">
      <c r="A110" s="6">
        <v>37.800000000000047</v>
      </c>
      <c r="B110" s="5"/>
      <c r="C110" s="6">
        <f t="shared" si="2"/>
        <v>5.3291920350740911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</row>
    <row r="111" spans="1:58" x14ac:dyDescent="0.2">
      <c r="A111" s="6">
        <v>38.400000000000048</v>
      </c>
      <c r="B111" s="5"/>
      <c r="C111" s="6">
        <f t="shared" si="2"/>
        <v>5.3131159694947554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</row>
    <row r="112" spans="1:58" x14ac:dyDescent="0.2">
      <c r="A112" s="6">
        <v>39.00000000000005</v>
      </c>
      <c r="B112" s="5"/>
      <c r="C112" s="6">
        <f t="shared" ref="C112:C146" si="3" xml:space="preserve"> $G$5 - ((A112 /$G$3)^$G$4)</f>
        <v>5.2967098510454615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</row>
    <row r="113" spans="1:58" x14ac:dyDescent="0.2">
      <c r="A113" s="6">
        <v>39.600000000000051</v>
      </c>
      <c r="B113" s="5"/>
      <c r="C113" s="6">
        <f t="shared" si="3"/>
        <v>5.2799721376576692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</row>
    <row r="114" spans="1:58" x14ac:dyDescent="0.2">
      <c r="A114" s="6">
        <v>40.200000000000053</v>
      </c>
      <c r="B114" s="5"/>
      <c r="C114" s="6">
        <f t="shared" si="3"/>
        <v>5.2629013037675856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</row>
    <row r="115" spans="1:58" x14ac:dyDescent="0.2">
      <c r="A115" s="6">
        <v>40.800000000000054</v>
      </c>
      <c r="B115" s="5"/>
      <c r="C115" s="6">
        <f t="shared" si="3"/>
        <v>5.2454958398933744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 x14ac:dyDescent="0.2">
      <c r="A116" s="6">
        <v>41.400000000000055</v>
      </c>
      <c r="B116" s="5"/>
      <c r="C116" s="6">
        <f t="shared" si="3"/>
        <v>5.2277542522293095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 x14ac:dyDescent="0.2">
      <c r="A117" s="6">
        <v>42.000000000000057</v>
      </c>
      <c r="B117" s="5"/>
      <c r="C117" s="6">
        <f t="shared" si="3"/>
        <v>5.2096750622559584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</row>
    <row r="118" spans="1:58" x14ac:dyDescent="0.2">
      <c r="A118" s="6">
        <v>42.600000000000058</v>
      </c>
      <c r="B118" s="5"/>
      <c r="C118" s="6">
        <f t="shared" si="3"/>
        <v>5.1912568063655469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</row>
    <row r="119" spans="1:58" x14ac:dyDescent="0.2">
      <c r="A119" s="6">
        <v>43.20000000000006</v>
      </c>
      <c r="B119" s="5"/>
      <c r="C119" s="6">
        <f t="shared" si="3"/>
        <v>5.1724980355017012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</row>
    <row r="120" spans="1:58" x14ac:dyDescent="0.2">
      <c r="A120" s="6">
        <v>43.800000000000061</v>
      </c>
      <c r="B120" s="5"/>
      <c r="C120" s="6">
        <f t="shared" si="3"/>
        <v>5.1533973148128185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</row>
    <row r="121" spans="1:58" x14ac:dyDescent="0.2">
      <c r="A121" s="6">
        <v>44.400000000000063</v>
      </c>
      <c r="B121" s="5"/>
      <c r="C121" s="6">
        <f t="shared" si="3"/>
        <v>5.1339532233183762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</row>
    <row r="122" spans="1:58" x14ac:dyDescent="0.2">
      <c r="A122" s="6">
        <v>45.000000000000064</v>
      </c>
      <c r="B122" s="5"/>
      <c r="C122" s="6">
        <f t="shared" si="3"/>
        <v>5.1141643535875225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</row>
    <row r="123" spans="1:58" x14ac:dyDescent="0.2">
      <c r="A123" s="6">
        <v>45.600000000000065</v>
      </c>
      <c r="B123" s="5"/>
      <c r="C123" s="6">
        <f t="shared" si="3"/>
        <v>5.0940293114293382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</row>
    <row r="124" spans="1:58" x14ac:dyDescent="0.2">
      <c r="A124" s="6">
        <v>46.200000000000067</v>
      </c>
      <c r="B124" s="5"/>
      <c r="C124" s="6">
        <f t="shared" si="3"/>
        <v>5.0735467155942011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</row>
    <row r="125" spans="1:58" x14ac:dyDescent="0.2">
      <c r="A125" s="6">
        <v>46.800000000000068</v>
      </c>
      <c r="B125" s="5"/>
      <c r="C125" s="6">
        <f t="shared" si="3"/>
        <v>5.052715197485699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</row>
    <row r="126" spans="1:58" x14ac:dyDescent="0.2">
      <c r="A126" s="6">
        <v>47.40000000000007</v>
      </c>
      <c r="B126" s="5"/>
      <c r="C126" s="6">
        <f t="shared" si="3"/>
        <v>5.0315334008826138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</row>
    <row r="127" spans="1:58" x14ac:dyDescent="0.2">
      <c r="A127" s="6">
        <v>48.000000000000071</v>
      </c>
      <c r="B127" s="5"/>
      <c r="C127" s="6">
        <f t="shared" si="3"/>
        <v>5.0099999816704734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</row>
    <row r="128" spans="1:58" x14ac:dyDescent="0.2">
      <c r="A128" s="6">
        <v>48.600000000000072</v>
      </c>
      <c r="B128" s="5"/>
      <c r="C128" s="6">
        <f t="shared" si="3"/>
        <v>4.9881136075822425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</row>
    <row r="129" spans="1:58" x14ac:dyDescent="0.2">
      <c r="A129" s="6">
        <v>49.200000000000074</v>
      </c>
      <c r="B129" s="5"/>
      <c r="C129" s="6">
        <f t="shared" si="3"/>
        <v>4.9658729579477239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</row>
    <row r="130" spans="1:58" x14ac:dyDescent="0.2">
      <c r="A130" s="6">
        <v>49.800000000000075</v>
      </c>
      <c r="B130" s="5"/>
      <c r="C130" s="6">
        <f t="shared" si="3"/>
        <v>4.9432767234512811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</row>
    <row r="131" spans="1:58" x14ac:dyDescent="0.2">
      <c r="A131" s="6">
        <v>50.400000000000077</v>
      </c>
      <c r="B131" s="5"/>
      <c r="C131" s="6">
        <f t="shared" si="3"/>
        <v>4.9203236058974991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</row>
    <row r="132" spans="1:58" x14ac:dyDescent="0.2">
      <c r="A132" s="6">
        <v>51.000000000000078</v>
      </c>
      <c r="B132" s="5"/>
      <c r="C132" s="6">
        <f t="shared" si="3"/>
        <v>4.8970123179844371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</row>
    <row r="133" spans="1:58" x14ac:dyDescent="0.2">
      <c r="A133" s="6">
        <v>51.60000000000008</v>
      </c>
      <c r="B133" s="5"/>
      <c r="C133" s="6">
        <f t="shared" si="3"/>
        <v>4.8733415830841373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</row>
    <row r="134" spans="1:58" x14ac:dyDescent="0.2">
      <c r="A134" s="6">
        <v>52.200000000000081</v>
      </c>
      <c r="B134" s="5"/>
      <c r="C134" s="6">
        <f t="shared" si="3"/>
        <v>4.8493101350300805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</row>
    <row r="135" spans="1:58" x14ac:dyDescent="0.2">
      <c r="A135" s="6">
        <v>52.800000000000082</v>
      </c>
      <c r="B135" s="5"/>
      <c r="C135" s="6">
        <f t="shared" si="3"/>
        <v>4.8249167179112851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</row>
    <row r="136" spans="1:58" x14ac:dyDescent="0.2">
      <c r="A136" s="6">
        <v>53.400000000000084</v>
      </c>
      <c r="B136" s="5"/>
      <c r="C136" s="6">
        <f t="shared" si="3"/>
        <v>4.8001600858727667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</row>
    <row r="137" spans="1:58" x14ac:dyDescent="0.2">
      <c r="A137" s="6">
        <v>54.000000000000085</v>
      </c>
      <c r="B137" s="5"/>
      <c r="C137" s="6">
        <f t="shared" si="3"/>
        <v>4.7750390029220977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</row>
    <row r="138" spans="1:58" x14ac:dyDescent="0.2">
      <c r="A138" s="6">
        <v>54.600000000000087</v>
      </c>
      <c r="B138" s="5"/>
      <c r="C138" s="6">
        <f t="shared" si="3"/>
        <v>4.749552242741812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</row>
    <row r="139" spans="1:58" x14ac:dyDescent="0.2">
      <c r="A139" s="6">
        <v>55.200000000000088</v>
      </c>
      <c r="B139" s="5"/>
      <c r="C139" s="6">
        <f t="shared" si="3"/>
        <v>4.7236985885074194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</row>
    <row r="140" spans="1:58" x14ac:dyDescent="0.2">
      <c r="A140" s="6">
        <v>55.80000000000009</v>
      </c>
      <c r="B140" s="5"/>
      <c r="C140" s="6">
        <f t="shared" si="3"/>
        <v>4.6974768327107856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</row>
    <row r="141" spans="1:58" x14ac:dyDescent="0.2">
      <c r="A141" s="6">
        <v>56.400000000000091</v>
      </c>
      <c r="B141" s="5"/>
      <c r="C141" s="6">
        <f t="shared" si="3"/>
        <v>4.6708857769886887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</row>
    <row r="142" spans="1:58" x14ac:dyDescent="0.2">
      <c r="A142" s="6">
        <v>57.000000000000092</v>
      </c>
      <c r="B142" s="5"/>
      <c r="C142" s="6">
        <f t="shared" si="3"/>
        <v>4.643924231956329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</row>
    <row r="143" spans="1:58" x14ac:dyDescent="0.2">
      <c r="A143" s="6">
        <v>57.600000000000094</v>
      </c>
      <c r="B143" s="5"/>
      <c r="C143" s="6">
        <f t="shared" si="3"/>
        <v>4.6165910170456002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</row>
    <row r="144" spans="1:58" x14ac:dyDescent="0.2">
      <c r="A144" s="6">
        <v>58.200000000000095</v>
      </c>
      <c r="B144" s="5"/>
      <c r="C144" s="6">
        <f t="shared" si="3"/>
        <v>4.5888849603479418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</row>
    <row r="145" spans="1:58" x14ac:dyDescent="0.2">
      <c r="A145" s="6">
        <v>58.800000000000097</v>
      </c>
      <c r="B145" s="5"/>
      <c r="C145" s="6">
        <f t="shared" si="3"/>
        <v>4.5608048984615959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</row>
    <row r="146" spans="1:58" x14ac:dyDescent="0.2">
      <c r="A146" s="6">
        <v>59.400000000000098</v>
      </c>
      <c r="B146" s="5"/>
      <c r="C146" s="6">
        <f t="shared" si="3"/>
        <v>4.5323496763430988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</row>
  </sheetData>
  <mergeCells count="1">
    <mergeCell ref="F12:L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8"/>
  <sheetViews>
    <sheetView zoomScale="80" zoomScaleNormal="80" workbookViewId="0">
      <selection activeCell="K47" sqref="K47"/>
    </sheetView>
  </sheetViews>
  <sheetFormatPr defaultRowHeight="12.75" x14ac:dyDescent="0.2"/>
  <cols>
    <col min="1" max="1" width="9.140625" style="12"/>
    <col min="2" max="3" width="9.85546875" style="12" customWidth="1"/>
    <col min="4" max="4" width="9.140625" style="12"/>
    <col min="6" max="6" width="10.85546875" bestFit="1" customWidth="1"/>
  </cols>
  <sheetData>
    <row r="1" spans="1:40" ht="24" customHeight="1" x14ac:dyDescent="0.2">
      <c r="A1" s="3" t="s">
        <v>0</v>
      </c>
      <c r="B1" s="9" t="s">
        <v>16</v>
      </c>
      <c r="C1" s="9" t="s">
        <v>17</v>
      </c>
      <c r="D1" s="10" t="s">
        <v>18</v>
      </c>
      <c r="E1" s="5"/>
      <c r="F1" s="4" t="s">
        <v>20</v>
      </c>
      <c r="G1" s="4" t="s">
        <v>21</v>
      </c>
      <c r="H1" s="4" t="s">
        <v>25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">
      <c r="A2" s="11">
        <v>0</v>
      </c>
      <c r="B2" s="11">
        <v>5.7242758699999996</v>
      </c>
      <c r="C2" s="11">
        <f t="shared" ref="C2:C25" si="0">LOG((10^$G$5-10^$G$2)*10^(-1*((A2/$G$3)^$G$4))+10^$G$2)</f>
        <v>5.9173059186505723</v>
      </c>
      <c r="D2" s="11">
        <f t="shared" ref="D2:D25" si="1" xml:space="preserve"> (B2 - C2)^2</f>
        <v>3.726059968204247E-2</v>
      </c>
      <c r="E2" s="5"/>
      <c r="F2" s="5" t="s">
        <v>38</v>
      </c>
      <c r="G2" s="2">
        <v>2.9661521672975386</v>
      </c>
      <c r="H2" s="2">
        <v>0.22687328365364581</v>
      </c>
      <c r="I2" s="5"/>
      <c r="J2" s="5"/>
      <c r="K2" s="5"/>
      <c r="L2" s="7" t="s">
        <v>26</v>
      </c>
      <c r="M2" s="2">
        <v>0.28585309707992446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">
      <c r="A3" s="11">
        <v>20</v>
      </c>
      <c r="B3" s="11">
        <v>5.2304489209999998</v>
      </c>
      <c r="C3" s="11">
        <f t="shared" si="0"/>
        <v>5.3738070145941972</v>
      </c>
      <c r="D3" s="11">
        <f t="shared" si="1"/>
        <v>2.0551542998962655E-2</v>
      </c>
      <c r="E3" s="5"/>
      <c r="F3" s="5" t="s">
        <v>36</v>
      </c>
      <c r="G3" s="2">
        <v>27.303265134757812</v>
      </c>
      <c r="H3" s="2">
        <v>4.9093411818358188</v>
      </c>
      <c r="I3" s="5"/>
      <c r="J3" s="5"/>
      <c r="K3" s="5"/>
      <c r="L3" s="7" t="s">
        <v>29</v>
      </c>
      <c r="M3" s="2">
        <f>SQRT(M2)</f>
        <v>0.53465231420047599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">
      <c r="A4" s="11">
        <v>40</v>
      </c>
      <c r="B4" s="11">
        <v>3.6334684560000001</v>
      </c>
      <c r="C4" s="11">
        <f t="shared" si="0"/>
        <v>3.8679692436184743</v>
      </c>
      <c r="D4" s="11">
        <f t="shared" si="1"/>
        <v>5.4990619393684721E-2</v>
      </c>
      <c r="E4" s="5"/>
      <c r="F4" s="5" t="s">
        <v>37</v>
      </c>
      <c r="G4" s="2">
        <v>1.9516343359632708</v>
      </c>
      <c r="H4" s="2">
        <v>0.74451080344266796</v>
      </c>
      <c r="I4" s="5"/>
      <c r="J4" s="5"/>
      <c r="K4" s="5"/>
      <c r="L4" s="7" t="s">
        <v>27</v>
      </c>
      <c r="M4" s="2">
        <v>0.85219092463561197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">
      <c r="A5" s="11">
        <v>60</v>
      </c>
      <c r="B5" s="11">
        <v>2.2552725050000002</v>
      </c>
      <c r="C5" s="11">
        <f t="shared" si="0"/>
        <v>2.974769938555589</v>
      </c>
      <c r="D5" s="11">
        <f t="shared" si="1"/>
        <v>0.5176765568930789</v>
      </c>
      <c r="E5" s="5"/>
      <c r="F5" s="5" t="s">
        <v>23</v>
      </c>
      <c r="G5" s="2">
        <v>5.9173059186505714</v>
      </c>
      <c r="H5" s="2">
        <v>0.21827089326489252</v>
      </c>
      <c r="I5" s="5"/>
      <c r="J5" s="5"/>
      <c r="K5" s="5"/>
      <c r="L5" s="7" t="s">
        <v>28</v>
      </c>
      <c r="M5" s="2">
        <v>0.83001956333095372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">
      <c r="A6" s="11">
        <v>0</v>
      </c>
      <c r="B6" s="11">
        <v>5.2329141760000004</v>
      </c>
      <c r="C6" s="11">
        <f t="shared" si="0"/>
        <v>5.9173059186505723</v>
      </c>
      <c r="D6" s="11">
        <f t="shared" si="1"/>
        <v>0.46839205740828666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1">
        <v>20</v>
      </c>
      <c r="B7" s="11">
        <v>4.9294189260000003</v>
      </c>
      <c r="C7" s="11">
        <f t="shared" si="0"/>
        <v>5.3738070145941972</v>
      </c>
      <c r="D7" s="11">
        <f t="shared" si="1"/>
        <v>0.19748077328440378</v>
      </c>
      <c r="E7" s="5"/>
      <c r="F7" s="4" t="s">
        <v>30</v>
      </c>
      <c r="G7" s="5"/>
      <c r="H7" s="5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">
      <c r="A8" s="11">
        <v>40</v>
      </c>
      <c r="B8" s="11">
        <v>3.3324384600000001</v>
      </c>
      <c r="C8" s="11">
        <f t="shared" si="0"/>
        <v>3.8679692436184743</v>
      </c>
      <c r="D8" s="11">
        <f t="shared" si="1"/>
        <v>0.28679322020301701</v>
      </c>
      <c r="E8" s="5"/>
      <c r="F8" s="5" t="s">
        <v>42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">
      <c r="A9" s="11">
        <v>60</v>
      </c>
      <c r="B9" s="11">
        <v>1.8750612630000001</v>
      </c>
      <c r="C9" s="11">
        <f t="shared" si="0"/>
        <v>2.974769938555589</v>
      </c>
      <c r="D9" s="11">
        <f t="shared" si="1"/>
        <v>1.2093591710922276</v>
      </c>
      <c r="E9" s="5"/>
      <c r="F9" s="4" t="s">
        <v>32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">
      <c r="A10" s="11">
        <v>0</v>
      </c>
      <c r="B10" s="11">
        <v>6.1139433519999997</v>
      </c>
      <c r="C10" s="11">
        <f t="shared" si="0"/>
        <v>5.9173059186505723</v>
      </c>
      <c r="D10" s="11">
        <f t="shared" si="1"/>
        <v>3.8666280194250502E-2</v>
      </c>
      <c r="E10" s="5"/>
      <c r="F10" s="5" t="s">
        <v>43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">
      <c r="A11" s="11">
        <v>20</v>
      </c>
      <c r="B11" s="11">
        <v>5.361727836</v>
      </c>
      <c r="C11" s="11">
        <f t="shared" si="0"/>
        <v>5.3738070145941972</v>
      </c>
      <c r="D11" s="11">
        <f t="shared" si="1"/>
        <v>1.4590655551051086E-4</v>
      </c>
      <c r="E11" s="5"/>
      <c r="F11" s="4" t="s">
        <v>34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">
      <c r="A12" s="11">
        <v>40</v>
      </c>
      <c r="B12" s="11">
        <v>4.4771212550000001</v>
      </c>
      <c r="C12" s="11">
        <f t="shared" si="0"/>
        <v>3.8679692436184743</v>
      </c>
      <c r="D12" s="11">
        <f t="shared" si="1"/>
        <v>0.37106617297015859</v>
      </c>
      <c r="E12" s="5"/>
      <c r="F12" s="14" t="s">
        <v>44</v>
      </c>
      <c r="G12" s="15"/>
      <c r="H12" s="15"/>
      <c r="I12" s="15"/>
      <c r="J12" s="15"/>
      <c r="K12" s="15"/>
      <c r="L12" s="15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">
      <c r="A13" s="11">
        <v>60</v>
      </c>
      <c r="B13" s="11">
        <v>3.361727836</v>
      </c>
      <c r="C13" s="11">
        <f t="shared" si="0"/>
        <v>2.974769938555589</v>
      </c>
      <c r="D13" s="11">
        <f t="shared" si="1"/>
        <v>0.14973641439459931</v>
      </c>
      <c r="E13" s="5"/>
      <c r="F13" s="15"/>
      <c r="G13" s="15"/>
      <c r="H13" s="15"/>
      <c r="I13" s="15"/>
      <c r="J13" s="15"/>
      <c r="K13" s="15"/>
      <c r="L13" s="15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">
      <c r="A14" s="11">
        <v>0</v>
      </c>
      <c r="B14" s="11">
        <v>5.7337321110000001</v>
      </c>
      <c r="C14" s="11">
        <f t="shared" si="0"/>
        <v>5.9173059186505723</v>
      </c>
      <c r="D14" s="11">
        <f t="shared" si="1"/>
        <v>3.3699342855329273E-2</v>
      </c>
      <c r="E14" s="5"/>
      <c r="F14" s="15"/>
      <c r="G14" s="15"/>
      <c r="H14" s="15"/>
      <c r="I14" s="15"/>
      <c r="J14" s="15"/>
      <c r="K14" s="15"/>
      <c r="L14" s="15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">
      <c r="A15" s="11">
        <v>20</v>
      </c>
      <c r="B15" s="11">
        <v>5.082974235</v>
      </c>
      <c r="C15" s="11">
        <f t="shared" si="0"/>
        <v>5.3738070145941972</v>
      </c>
      <c r="D15" s="11">
        <f t="shared" si="1"/>
        <v>8.4583705686486876E-2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">
      <c r="A16" s="11">
        <v>40</v>
      </c>
      <c r="B16" s="11">
        <v>4.3010299959999996</v>
      </c>
      <c r="C16" s="11">
        <f t="shared" si="0"/>
        <v>3.8679692436184743</v>
      </c>
      <c r="D16" s="11">
        <f t="shared" si="1"/>
        <v>0.18754161525325277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">
      <c r="A17" s="11">
        <v>60</v>
      </c>
      <c r="B17" s="11">
        <v>2.9815165939999999</v>
      </c>
      <c r="C17" s="11">
        <f t="shared" si="0"/>
        <v>2.974769938555589</v>
      </c>
      <c r="D17" s="11">
        <f t="shared" si="1"/>
        <v>4.5517359685599066E-5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">
      <c r="A18" s="11">
        <v>0</v>
      </c>
      <c r="B18" s="11">
        <v>6.4771212550000001</v>
      </c>
      <c r="C18" s="11">
        <f t="shared" si="0"/>
        <v>5.9173059186505723</v>
      </c>
      <c r="D18" s="11">
        <f t="shared" si="1"/>
        <v>0.31339321081202298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">
      <c r="A19" s="11">
        <v>20</v>
      </c>
      <c r="B19" s="11">
        <v>6</v>
      </c>
      <c r="C19" s="11">
        <f t="shared" si="0"/>
        <v>5.3738070145941972</v>
      </c>
      <c r="D19" s="11">
        <f t="shared" si="1"/>
        <v>0.39211765497143197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">
      <c r="A20" s="11">
        <v>40</v>
      </c>
      <c r="B20" s="11">
        <v>3.903089987</v>
      </c>
      <c r="C20" s="11">
        <f t="shared" si="0"/>
        <v>3.8679692436184743</v>
      </c>
      <c r="D20" s="11">
        <f t="shared" si="1"/>
        <v>1.233466615670982E-3</v>
      </c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">
      <c r="A21" s="11">
        <v>60</v>
      </c>
      <c r="B21" s="11">
        <v>3.8864907249999998</v>
      </c>
      <c r="C21" s="11">
        <f t="shared" si="0"/>
        <v>2.974769938555589</v>
      </c>
      <c r="D21" s="11">
        <f t="shared" si="1"/>
        <v>0.83123479243481491</v>
      </c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">
      <c r="A22" s="11">
        <v>0</v>
      </c>
      <c r="B22" s="11">
        <v>6.2218487500000004</v>
      </c>
      <c r="C22" s="11">
        <f t="shared" si="0"/>
        <v>5.9173059186505723</v>
      </c>
      <c r="D22" s="11">
        <f t="shared" si="1"/>
        <v>9.2746336126326184E-2</v>
      </c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">
      <c r="A23" s="11">
        <v>20</v>
      </c>
      <c r="B23" s="11">
        <v>5.638272164</v>
      </c>
      <c r="C23" s="11">
        <f t="shared" si="0"/>
        <v>5.3738070145941972</v>
      </c>
      <c r="D23" s="11">
        <f t="shared" si="1"/>
        <v>6.9941815250233588E-2</v>
      </c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">
      <c r="A24" s="11">
        <v>40</v>
      </c>
      <c r="B24" s="11">
        <v>3.560667306</v>
      </c>
      <c r="C24" s="11">
        <f t="shared" si="0"/>
        <v>3.8679692436184743</v>
      </c>
      <c r="D24" s="11">
        <f t="shared" si="1"/>
        <v>9.4434480864068637E-2</v>
      </c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">
      <c r="A25" s="11">
        <v>60</v>
      </c>
      <c r="B25" s="11">
        <v>3.4885507169999999</v>
      </c>
      <c r="C25" s="11">
        <f t="shared" si="0"/>
        <v>2.974769938555589</v>
      </c>
      <c r="D25" s="11">
        <f t="shared" si="1"/>
        <v>0.26397068829894477</v>
      </c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">
      <c r="A26" s="10" t="s">
        <v>19</v>
      </c>
      <c r="B26" s="11"/>
      <c r="C26" s="11"/>
      <c r="D26" s="11">
        <f>SUM(D2:D25)</f>
        <v>5.7170619415984891</v>
      </c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">
      <c r="A27" s="11"/>
      <c r="B27" s="11"/>
      <c r="C27" s="11"/>
      <c r="D27" s="11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">
      <c r="A28" s="11"/>
      <c r="B28" s="11"/>
      <c r="C28" s="11"/>
      <c r="D28" s="11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">
      <c r="A29" s="11">
        <v>0</v>
      </c>
      <c r="B29" s="11"/>
      <c r="C29" s="11">
        <f>LOG((10^$G$5-10^$G$2)*10^(-1*((A29/$G$3)^$G$4))+10^$G$2)</f>
        <v>5.9173059186505723</v>
      </c>
      <c r="D29" s="11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">
      <c r="A30" s="11">
        <v>0.6</v>
      </c>
      <c r="B30" s="11"/>
      <c r="C30" s="11">
        <f t="shared" ref="C30:C93" si="2">LOG((10^$G$5-10^$G$2)*10^(-1*((A30/$G$3)^$G$4))+10^$G$2)</f>
        <v>5.9167257155152937</v>
      </c>
      <c r="D30" s="11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">
      <c r="A31" s="11">
        <v>1.2</v>
      </c>
      <c r="B31" s="11"/>
      <c r="C31" s="11">
        <f t="shared" si="2"/>
        <v>5.9150616253511812</v>
      </c>
      <c r="D31" s="11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">
      <c r="A32" s="11">
        <v>1.7999999999999998</v>
      </c>
      <c r="B32" s="11"/>
      <c r="C32" s="11">
        <f t="shared" si="2"/>
        <v>5.9123543382485195</v>
      </c>
      <c r="D32" s="11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">
      <c r="A33" s="11">
        <v>2.4</v>
      </c>
      <c r="B33" s="11"/>
      <c r="C33" s="11">
        <f t="shared" si="2"/>
        <v>5.9086247847993514</v>
      </c>
      <c r="D33" s="11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">
      <c r="A34" s="11">
        <v>3</v>
      </c>
      <c r="B34" s="11"/>
      <c r="C34" s="11">
        <f t="shared" si="2"/>
        <v>5.9038873354848214</v>
      </c>
      <c r="D34" s="11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">
      <c r="A35" s="11">
        <v>3.6</v>
      </c>
      <c r="B35" s="11"/>
      <c r="C35" s="11">
        <f t="shared" si="2"/>
        <v>5.8981529451816561</v>
      </c>
      <c r="D35" s="11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">
      <c r="A36" s="11">
        <v>4.2</v>
      </c>
      <c r="B36" s="11"/>
      <c r="C36" s="11">
        <f t="shared" si="2"/>
        <v>5.8914304656387797</v>
      </c>
      <c r="D36" s="11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">
      <c r="A37" s="11">
        <v>4.8</v>
      </c>
      <c r="B37" s="11"/>
      <c r="C37" s="11">
        <f t="shared" si="2"/>
        <v>5.8837273237140986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">
      <c r="A38" s="11">
        <v>5.3999999999999995</v>
      </c>
      <c r="B38" s="11"/>
      <c r="C38" s="11">
        <f t="shared" si="2"/>
        <v>5.8750499185180471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">
      <c r="A39" s="11">
        <v>5.9999999999999991</v>
      </c>
      <c r="B39" s="11"/>
      <c r="C39" s="11">
        <f t="shared" si="2"/>
        <v>5.8654038743288428</v>
      </c>
      <c r="D39" s="11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">
      <c r="A40" s="11">
        <v>6.5999999999999988</v>
      </c>
      <c r="B40" s="11"/>
      <c r="C40" s="11">
        <f t="shared" si="2"/>
        <v>5.8547942117925826</v>
      </c>
      <c r="D40" s="11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11">
        <v>7.1999999999999984</v>
      </c>
      <c r="B41" s="11"/>
      <c r="C41" s="11">
        <f t="shared" si="2"/>
        <v>5.8432254693646533</v>
      </c>
      <c r="D41" s="11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">
      <c r="A42" s="11">
        <v>7.799999999999998</v>
      </c>
      <c r="B42" s="11"/>
      <c r="C42" s="11">
        <f t="shared" si="2"/>
        <v>5.8307017927430156</v>
      </c>
      <c r="D42" s="11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">
      <c r="A43" s="11">
        <v>8.3999999999999986</v>
      </c>
      <c r="B43" s="11"/>
      <c r="C43" s="11">
        <f t="shared" si="2"/>
        <v>5.8172270028077264</v>
      </c>
      <c r="D43" s="11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">
      <c r="A44" s="11">
        <v>8.9999999999999982</v>
      </c>
      <c r="B44" s="11"/>
      <c r="C44" s="11">
        <f t="shared" si="2"/>
        <v>5.8028046486245781</v>
      </c>
      <c r="D44" s="11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">
      <c r="A45" s="11">
        <v>9.5999999999999979</v>
      </c>
      <c r="B45" s="11"/>
      <c r="C45" s="11">
        <f t="shared" si="2"/>
        <v>5.7874380497815743</v>
      </c>
      <c r="D45" s="11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">
      <c r="A46" s="11">
        <v>10.199999999999998</v>
      </c>
      <c r="B46" s="11"/>
      <c r="C46" s="11">
        <f t="shared" si="2"/>
        <v>5.7711303309397799</v>
      </c>
      <c r="D46" s="11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">
      <c r="A47" s="11">
        <v>10.799999999999997</v>
      </c>
      <c r="B47" s="11"/>
      <c r="C47" s="11">
        <f t="shared" si="2"/>
        <v>5.7538844506067832</v>
      </c>
      <c r="D47" s="11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">
      <c r="A48" s="11">
        <v>11.399999999999997</v>
      </c>
      <c r="B48" s="11"/>
      <c r="C48" s="11">
        <f t="shared" si="2"/>
        <v>5.7357032255734453</v>
      </c>
      <c r="D48" s="11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">
      <c r="A49" s="11">
        <v>11.999999999999996</v>
      </c>
      <c r="B49" s="11"/>
      <c r="C49" s="11">
        <f t="shared" si="2"/>
        <v>5.7165893520759967</v>
      </c>
      <c r="D49" s="11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">
      <c r="A50" s="11">
        <v>12.599999999999996</v>
      </c>
      <c r="B50" s="11"/>
      <c r="C50" s="11">
        <f t="shared" si="2"/>
        <v>5.6965454244876463</v>
      </c>
      <c r="D50" s="11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">
      <c r="A51" s="11">
        <v>13.199999999999996</v>
      </c>
      <c r="B51" s="11"/>
      <c r="C51" s="11">
        <f t="shared" si="2"/>
        <v>5.675573952165438</v>
      </c>
      <c r="D51" s="11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">
      <c r="A52" s="11">
        <v>13.799999999999995</v>
      </c>
      <c r="B52" s="11"/>
      <c r="C52" s="11">
        <f t="shared" si="2"/>
        <v>5.6536773749535723</v>
      </c>
      <c r="D52" s="11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">
      <c r="A53" s="11">
        <v>14.399999999999995</v>
      </c>
      <c r="B53" s="11"/>
      <c r="C53" s="11">
        <f t="shared" si="2"/>
        <v>5.6308580777574111</v>
      </c>
      <c r="D53" s="11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">
      <c r="A54" s="11">
        <v>14.999999999999995</v>
      </c>
      <c r="B54" s="11"/>
      <c r="C54" s="11">
        <f t="shared" si="2"/>
        <v>5.6071184045424216</v>
      </c>
      <c r="D54" s="11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">
      <c r="A55" s="11">
        <v>15.599999999999994</v>
      </c>
      <c r="B55" s="11"/>
      <c r="C55" s="11">
        <f t="shared" si="2"/>
        <v>5.5824606720722709</v>
      </c>
      <c r="D55" s="11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">
      <c r="A56" s="11">
        <v>16.199999999999996</v>
      </c>
      <c r="B56" s="11"/>
      <c r="C56" s="11">
        <f t="shared" si="2"/>
        <v>5.5568871836757348</v>
      </c>
      <c r="D56" s="11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">
      <c r="A57" s="11">
        <v>16.799999999999997</v>
      </c>
      <c r="B57" s="11"/>
      <c r="C57" s="11">
        <f t="shared" si="2"/>
        <v>5.5304002433198196</v>
      </c>
      <c r="D57" s="11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">
      <c r="A58" s="11">
        <v>17.399999999999999</v>
      </c>
      <c r="B58" s="11"/>
      <c r="C58" s="11">
        <f t="shared" si="2"/>
        <v>5.5030021702647343</v>
      </c>
      <c r="D58" s="11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">
      <c r="A59" s="11">
        <v>18</v>
      </c>
      <c r="B59" s="11"/>
      <c r="C59" s="11">
        <f t="shared" si="2"/>
        <v>5.4746953145837676</v>
      </c>
      <c r="D59" s="11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">
      <c r="A60" s="11">
        <v>18.600000000000001</v>
      </c>
      <c r="B60" s="11"/>
      <c r="C60" s="11">
        <f t="shared" si="2"/>
        <v>5.4454820738473391</v>
      </c>
      <c r="D60" s="11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11">
        <v>19.200000000000003</v>
      </c>
      <c r="B61" s="11"/>
      <c r="C61" s="11">
        <f t="shared" si="2"/>
        <v>5.4153649112951578</v>
      </c>
      <c r="D61" s="11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11">
        <v>19.800000000000004</v>
      </c>
      <c r="B62" s="11"/>
      <c r="C62" s="11">
        <f t="shared" si="2"/>
        <v>5.3843463758539993</v>
      </c>
      <c r="D62" s="11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11">
        <v>20.400000000000006</v>
      </c>
      <c r="B63" s="11"/>
      <c r="C63" s="11">
        <f t="shared" si="2"/>
        <v>5.3524291244015751</v>
      </c>
      <c r="D63" s="11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11">
        <v>21.000000000000007</v>
      </c>
      <c r="B64" s="11"/>
      <c r="C64" s="11">
        <f t="shared" si="2"/>
        <v>5.3196159467302646</v>
      </c>
      <c r="D64" s="11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11">
        <v>21.600000000000009</v>
      </c>
      <c r="B65" s="11"/>
      <c r="C65" s="11">
        <f t="shared" si="2"/>
        <v>5.2859097937293571</v>
      </c>
      <c r="D65" s="11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11">
        <v>22.20000000000001</v>
      </c>
      <c r="B66" s="11"/>
      <c r="C66" s="11">
        <f t="shared" si="2"/>
        <v>5.2513138093824177</v>
      </c>
      <c r="D66" s="11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11">
        <v>22.800000000000011</v>
      </c>
      <c r="B67" s="11"/>
      <c r="C67" s="11">
        <f t="shared" si="2"/>
        <v>5.2158313672693524</v>
      </c>
      <c r="D67" s="11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11">
        <v>23.400000000000013</v>
      </c>
      <c r="B68" s="11"/>
      <c r="C68" s="11">
        <f t="shared" si="2"/>
        <v>5.17946611237294</v>
      </c>
      <c r="D68" s="11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11">
        <v>24.000000000000014</v>
      </c>
      <c r="B69" s="11"/>
      <c r="C69" s="11">
        <f t="shared" si="2"/>
        <v>5.1422220091196067</v>
      </c>
      <c r="D69" s="11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">
      <c r="A70" s="11">
        <v>24.600000000000016</v>
      </c>
      <c r="B70" s="11"/>
      <c r="C70" s="11">
        <f t="shared" si="2"/>
        <v>5.1041033967370799</v>
      </c>
      <c r="D70" s="11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">
      <c r="A71" s="11">
        <v>25.200000000000017</v>
      </c>
      <c r="B71" s="11"/>
      <c r="C71" s="11">
        <f t="shared" si="2"/>
        <v>5.0651150531907057</v>
      </c>
      <c r="D71" s="11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">
      <c r="A72" s="11">
        <v>25.800000000000018</v>
      </c>
      <c r="B72" s="11"/>
      <c r="C72" s="11">
        <f t="shared" si="2"/>
        <v>5.0252622691693771</v>
      </c>
      <c r="D72" s="11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">
      <c r="A73" s="11">
        <v>26.40000000000002</v>
      </c>
      <c r="B73" s="11"/>
      <c r="C73" s="11">
        <f t="shared" si="2"/>
        <v>4.9845509338354637</v>
      </c>
      <c r="D73" s="11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">
      <c r="A74" s="11">
        <v>27.000000000000021</v>
      </c>
      <c r="B74" s="11"/>
      <c r="C74" s="11">
        <f t="shared" si="2"/>
        <v>4.9429876343352381</v>
      </c>
      <c r="D74" s="11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">
      <c r="A75" s="11">
        <v>27.600000000000023</v>
      </c>
      <c r="B75" s="11"/>
      <c r="C75" s="11">
        <f t="shared" si="2"/>
        <v>4.9005797713915529</v>
      </c>
      <c r="D75" s="11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">
      <c r="A76" s="11">
        <v>28.200000000000024</v>
      </c>
      <c r="B76" s="11"/>
      <c r="C76" s="11">
        <f t="shared" si="2"/>
        <v>4.8573356936733676</v>
      </c>
      <c r="D76" s="11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">
      <c r="A77" s="11">
        <v>28.800000000000026</v>
      </c>
      <c r="B77" s="11"/>
      <c r="C77" s="11">
        <f t="shared" si="2"/>
        <v>4.8132648540608152</v>
      </c>
      <c r="D77" s="11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">
      <c r="A78" s="11">
        <v>29.400000000000027</v>
      </c>
      <c r="B78" s="11"/>
      <c r="C78" s="11">
        <f t="shared" si="2"/>
        <v>4.7683779914023043</v>
      </c>
      <c r="D78" s="11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">
      <c r="A79" s="11">
        <v>30.000000000000028</v>
      </c>
      <c r="B79" s="11"/>
      <c r="C79" s="11">
        <f t="shared" si="2"/>
        <v>4.7226873418918132</v>
      </c>
      <c r="D79" s="11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">
      <c r="A80" s="11">
        <v>30.60000000000003</v>
      </c>
      <c r="B80" s="11"/>
      <c r="C80" s="11">
        <f t="shared" si="2"/>
        <v>4.6762068847764722</v>
      </c>
      <c r="D80" s="11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">
      <c r="A81" s="11">
        <v>31.200000000000031</v>
      </c>
      <c r="B81" s="11"/>
      <c r="C81" s="11">
        <f t="shared" si="2"/>
        <v>4.628952627727366</v>
      </c>
      <c r="D81" s="11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">
      <c r="A82" s="11">
        <v>31.800000000000033</v>
      </c>
      <c r="B82" s="11"/>
      <c r="C82" s="11">
        <f t="shared" si="2"/>
        <v>4.5809429378521633</v>
      </c>
      <c r="D82" s="11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">
      <c r="A83" s="11">
        <v>32.400000000000034</v>
      </c>
      <c r="B83" s="11"/>
      <c r="C83" s="11">
        <f t="shared" si="2"/>
        <v>4.5321989249660479</v>
      </c>
      <c r="D83" s="11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">
      <c r="A84" s="11">
        <v>33.000000000000036</v>
      </c>
      <c r="B84" s="11"/>
      <c r="C84" s="11">
        <f t="shared" si="2"/>
        <v>4.4827448843188753</v>
      </c>
      <c r="D84" s="11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">
      <c r="A85" s="11">
        <v>33.600000000000037</v>
      </c>
      <c r="B85" s="11"/>
      <c r="C85" s="11">
        <f t="shared" si="2"/>
        <v>4.4326088064279983</v>
      </c>
      <c r="D85" s="11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">
      <c r="A86" s="11">
        <v>34.200000000000038</v>
      </c>
      <c r="B86" s="11"/>
      <c r="C86" s="11">
        <f t="shared" si="2"/>
        <v>4.3818229618804514</v>
      </c>
      <c r="D86" s="11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">
      <c r="A87" s="11">
        <v>34.80000000000004</v>
      </c>
      <c r="B87" s="11"/>
      <c r="C87" s="11">
        <f t="shared" si="2"/>
        <v>4.3304245687928296</v>
      </c>
      <c r="D87" s="11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">
      <c r="A88" s="11">
        <v>35.400000000000041</v>
      </c>
      <c r="B88" s="11"/>
      <c r="C88" s="11">
        <f t="shared" si="2"/>
        <v>4.2784565498419491</v>
      </c>
      <c r="D88" s="11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">
      <c r="A89" s="11">
        <v>36.000000000000043</v>
      </c>
      <c r="B89" s="11"/>
      <c r="C89" s="11">
        <f t="shared" si="2"/>
        <v>4.225968384121753</v>
      </c>
      <c r="D89" s="11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">
      <c r="A90" s="11">
        <v>36.600000000000044</v>
      </c>
      <c r="B90" s="11"/>
      <c r="C90" s="11">
        <f t="shared" si="2"/>
        <v>4.1730170561731565</v>
      </c>
      <c r="D90" s="11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">
      <c r="A91" s="11">
        <v>37.200000000000045</v>
      </c>
      <c r="B91" s="11"/>
      <c r="C91" s="11">
        <f t="shared" si="2"/>
        <v>4.1196680999091901</v>
      </c>
      <c r="D91" s="11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">
      <c r="A92" s="11">
        <v>37.800000000000047</v>
      </c>
      <c r="B92" s="11"/>
      <c r="C92" s="11">
        <f t="shared" si="2"/>
        <v>4.065996728257427</v>
      </c>
      <c r="D92" s="11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">
      <c r="A93" s="11">
        <v>38.400000000000048</v>
      </c>
      <c r="B93" s="11"/>
      <c r="C93" s="11">
        <f t="shared" si="2"/>
        <v>4.0120890295289433</v>
      </c>
      <c r="D93" s="11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">
      <c r="A94" s="11">
        <v>39.00000000000005</v>
      </c>
      <c r="B94" s="11"/>
      <c r="C94" s="11">
        <f t="shared" ref="C94:C128" si="3">LOG((10^$G$5-10^$G$2)*10^(-1*((A94/$G$3)^$G$4))+10^$G$2)</f>
        <v>3.958043198138927</v>
      </c>
      <c r="D94" s="11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">
      <c r="A95" s="11">
        <v>39.600000000000051</v>
      </c>
      <c r="B95" s="11"/>
      <c r="C95" s="11">
        <f t="shared" si="3"/>
        <v>3.9039707497736047</v>
      </c>
      <c r="D95" s="11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">
      <c r="A96" s="11">
        <v>40.200000000000053</v>
      </c>
      <c r="B96" s="11"/>
      <c r="C96" s="11">
        <f t="shared" si="3"/>
        <v>3.8499976491123653</v>
      </c>
      <c r="D96" s="11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">
      <c r="A97" s="11">
        <v>40.800000000000054</v>
      </c>
      <c r="B97" s="11"/>
      <c r="C97" s="11">
        <f t="shared" si="3"/>
        <v>3.7962652520093298</v>
      </c>
      <c r="D97" s="11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">
      <c r="A98" s="11">
        <v>41.400000000000055</v>
      </c>
      <c r="B98" s="11"/>
      <c r="C98" s="11">
        <f t="shared" si="3"/>
        <v>3.7429309347830917</v>
      </c>
      <c r="D98" s="11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">
      <c r="A99" s="11">
        <v>42.000000000000057</v>
      </c>
      <c r="B99" s="11"/>
      <c r="C99" s="11">
        <f t="shared" si="3"/>
        <v>3.6901682535297455</v>
      </c>
      <c r="D99" s="11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">
      <c r="A100" s="11">
        <v>42.600000000000058</v>
      </c>
      <c r="B100" s="11"/>
      <c r="C100" s="11">
        <f t="shared" si="3"/>
        <v>3.6381664506210356</v>
      </c>
      <c r="D100" s="11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">
      <c r="A101" s="11">
        <v>43.20000000000006</v>
      </c>
      <c r="B101" s="11"/>
      <c r="C101" s="11">
        <f t="shared" si="3"/>
        <v>3.5871291104460434</v>
      </c>
      <c r="D101" s="11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">
      <c r="A102" s="11">
        <v>43.800000000000061</v>
      </c>
      <c r="B102" s="11"/>
      <c r="C102" s="11">
        <f t="shared" si="3"/>
        <v>3.5372717707750239</v>
      </c>
      <c r="D102" s="11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">
      <c r="A103" s="11">
        <v>44.400000000000063</v>
      </c>
      <c r="B103" s="11"/>
      <c r="C103" s="11">
        <f t="shared" si="3"/>
        <v>3.4888183298517119</v>
      </c>
      <c r="D103" s="11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">
      <c r="A104" s="11">
        <v>45.000000000000064</v>
      </c>
      <c r="B104" s="11"/>
      <c r="C104" s="11">
        <f t="shared" si="3"/>
        <v>3.4419961616228405</v>
      </c>
      <c r="D104" s="11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">
      <c r="A105" s="11">
        <v>45.600000000000065</v>
      </c>
      <c r="B105" s="11"/>
      <c r="C105" s="11">
        <f t="shared" si="3"/>
        <v>3.397029967468395</v>
      </c>
      <c r="D105" s="11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">
      <c r="A106" s="11">
        <v>46.200000000000067</v>
      </c>
      <c r="B106" s="11"/>
      <c r="C106" s="11">
        <f t="shared" si="3"/>
        <v>3.354134549284542</v>
      </c>
      <c r="D106" s="11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">
      <c r="A107" s="11">
        <v>46.800000000000068</v>
      </c>
      <c r="B107" s="11"/>
      <c r="C107" s="11">
        <f t="shared" si="3"/>
        <v>3.3135068707323074</v>
      </c>
      <c r="D107" s="11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">
      <c r="A108" s="11">
        <v>47.40000000000007</v>
      </c>
      <c r="B108" s="11"/>
      <c r="C108" s="11">
        <f t="shared" si="3"/>
        <v>3.275317952456859</v>
      </c>
      <c r="D108" s="11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">
      <c r="A109" s="11">
        <v>48.000000000000071</v>
      </c>
      <c r="B109" s="11"/>
      <c r="C109" s="11">
        <f t="shared" si="3"/>
        <v>3.2397052842503768</v>
      </c>
      <c r="D109" s="11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">
      <c r="A110" s="11">
        <v>48.600000000000072</v>
      </c>
      <c r="B110" s="11"/>
      <c r="C110" s="11">
        <f t="shared" si="3"/>
        <v>3.2067664916552983</v>
      </c>
      <c r="D110" s="11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">
      <c r="A111" s="11">
        <v>49.200000000000074</v>
      </c>
      <c r="B111" s="11"/>
      <c r="C111" s="11">
        <f t="shared" si="3"/>
        <v>3.1765549362295387</v>
      </c>
      <c r="D111" s="11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">
      <c r="A112" s="11">
        <v>49.800000000000075</v>
      </c>
      <c r="B112" s="11"/>
      <c r="C112" s="11">
        <f t="shared" si="3"/>
        <v>3.1490777508154668</v>
      </c>
      <c r="D112" s="11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">
      <c r="A113" s="11">
        <v>50.400000000000077</v>
      </c>
      <c r="B113" s="11"/>
      <c r="C113" s="11">
        <f t="shared" si="3"/>
        <v>3.1242965371947147</v>
      </c>
      <c r="D113" s="11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">
      <c r="A114" s="11">
        <v>51.000000000000078</v>
      </c>
      <c r="B114" s="11"/>
      <c r="C114" s="11">
        <f t="shared" si="3"/>
        <v>3.102130634125507</v>
      </c>
      <c r="D114" s="11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">
      <c r="A115" s="11">
        <v>51.60000000000008</v>
      </c>
      <c r="B115" s="11"/>
      <c r="C115" s="11">
        <f t="shared" si="3"/>
        <v>3.0824625631082414</v>
      </c>
      <c r="D115" s="11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">
      <c r="A116" s="11">
        <v>52.200000000000081</v>
      </c>
      <c r="B116" s="11"/>
      <c r="C116" s="11">
        <f t="shared" si="3"/>
        <v>3.0651450358437438</v>
      </c>
      <c r="D116" s="11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">
      <c r="A117" s="11">
        <v>52.800000000000082</v>
      </c>
      <c r="B117" s="11"/>
      <c r="C117" s="11">
        <f t="shared" si="3"/>
        <v>3.0500087973325534</v>
      </c>
      <c r="D117" s="11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">
      <c r="A118" s="11">
        <v>53.400000000000084</v>
      </c>
      <c r="B118" s="11"/>
      <c r="C118" s="11">
        <f t="shared" si="3"/>
        <v>3.0368705876585671</v>
      </c>
      <c r="D118" s="11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">
      <c r="A119" s="11">
        <v>54.000000000000085</v>
      </c>
      <c r="B119" s="11"/>
      <c r="C119" s="11">
        <f t="shared" si="3"/>
        <v>3.0255406121164921</v>
      </c>
      <c r="D119" s="11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">
      <c r="A120" s="11">
        <v>54.600000000000087</v>
      </c>
      <c r="B120" s="11"/>
      <c r="C120" s="11">
        <f t="shared" si="3"/>
        <v>3.0158290755226287</v>
      </c>
      <c r="D120" s="11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">
      <c r="A121" s="11">
        <v>55.200000000000088</v>
      </c>
      <c r="B121" s="11"/>
      <c r="C121" s="11">
        <f t="shared" si="3"/>
        <v>3.0075515212708073</v>
      </c>
      <c r="D121" s="11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">
      <c r="A122" s="11">
        <v>55.80000000000009</v>
      </c>
      <c r="B122" s="11"/>
      <c r="C122" s="11">
        <f t="shared" si="3"/>
        <v>3.0005328854249216</v>
      </c>
      <c r="D122" s="11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">
      <c r="A123" s="11">
        <v>56.400000000000091</v>
      </c>
      <c r="B123" s="11"/>
      <c r="C123" s="11">
        <f t="shared" si="3"/>
        <v>2.9946103101022543</v>
      </c>
      <c r="D123" s="11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">
      <c r="A124" s="11">
        <v>57.000000000000092</v>
      </c>
      <c r="B124" s="11"/>
      <c r="C124" s="11">
        <f t="shared" si="3"/>
        <v>2.9896348507877986</v>
      </c>
      <c r="D124" s="11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">
      <c r="A125" s="11">
        <v>57.600000000000094</v>
      </c>
      <c r="B125" s="11"/>
      <c r="C125" s="11">
        <f t="shared" si="3"/>
        <v>2.9854722611492681</v>
      </c>
      <c r="D125" s="11"/>
      <c r="E125" s="5"/>
      <c r="F125" s="5"/>
      <c r="G125" s="5"/>
      <c r="H125" s="5"/>
      <c r="I125" s="5"/>
      <c r="J125" s="5"/>
      <c r="K125" s="5"/>
      <c r="L125" s="5"/>
      <c r="M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">
      <c r="A126" s="11">
        <v>58.200000000000095</v>
      </c>
      <c r="B126" s="11"/>
      <c r="C126" s="11">
        <f t="shared" si="3"/>
        <v>2.982003054296638</v>
      </c>
      <c r="D126" s="11"/>
      <c r="E126" s="5"/>
      <c r="F126" s="5"/>
      <c r="G126" s="5"/>
      <c r="H126" s="5"/>
      <c r="I126" s="5"/>
      <c r="J126" s="5"/>
      <c r="K126" s="5"/>
      <c r="L126" s="5"/>
      <c r="M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">
      <c r="A127" s="11">
        <v>58.800000000000097</v>
      </c>
      <c r="B127" s="11"/>
      <c r="C127" s="11">
        <f t="shared" si="3"/>
        <v>2.9791220312121585</v>
      </c>
      <c r="D127" s="11"/>
      <c r="E127" s="5"/>
      <c r="F127" s="5"/>
      <c r="G127" s="5"/>
      <c r="H127" s="5"/>
      <c r="I127" s="5"/>
      <c r="J127" s="5"/>
      <c r="K127" s="5"/>
      <c r="L127" s="5"/>
      <c r="M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">
      <c r="A128" s="11">
        <v>59.400000000000098</v>
      </c>
      <c r="B128" s="11"/>
      <c r="C128" s="11">
        <f t="shared" si="3"/>
        <v>2.9767374447270245</v>
      </c>
      <c r="D128" s="11"/>
      <c r="E128" s="5"/>
      <c r="F128" s="5"/>
      <c r="G128" s="5"/>
      <c r="H128" s="5"/>
      <c r="I128" s="5"/>
      <c r="J128" s="5"/>
      <c r="K128" s="5"/>
      <c r="L128" s="5"/>
      <c r="M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</sheetData>
  <mergeCells count="1">
    <mergeCell ref="F12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Whole Food Data</vt:lpstr>
      <vt:lpstr>12628 Geeraerd_Shoulder</vt:lpstr>
      <vt:lpstr>12662 Weibull</vt:lpstr>
      <vt:lpstr>13136 Albert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Sous Vide Whole-fillet Data 52C</dc:title>
  <dc:creator>Andrew Close</dc:creator>
  <cp:lastModifiedBy>Ginn, Michael</cp:lastModifiedBy>
  <dcterms:created xsi:type="dcterms:W3CDTF">2015-01-26T15:44:20Z</dcterms:created>
  <dcterms:modified xsi:type="dcterms:W3CDTF">2016-11-01T18:18:05Z</dcterms:modified>
</cp:coreProperties>
</file>