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360" yWindow="105" windowWidth="13395" windowHeight="12525"/>
  </bookViews>
  <sheets>
    <sheet name="Whole Food Data 54C" sheetId="1" r:id="rId1"/>
    <sheet name="12662_Geeraerd_Shoulder" sheetId="8" r:id="rId2"/>
  </sheets>
  <definedNames>
    <definedName name="solver_adj" localSheetId="1" hidden="1">'12662_Geeraerd_Shoulder'!$G$2:$G$5</definedName>
    <definedName name="solver_cvg" localSheetId="1" hidden="1">0.0000000001</definedName>
    <definedName name="solver_drv" localSheetId="1" hidden="1">2</definedName>
    <definedName name="solver_est" localSheetId="1" hidden="1">2</definedName>
    <definedName name="solver_itr" localSheetId="1" hidden="1">10000</definedName>
    <definedName name="solver_lhs1" localSheetId="1" hidden="1">'12662_Geeraerd_Shoulder'!$G$3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2</definedName>
    <definedName name="solver_opt" localSheetId="1" hidden="1">'12662_Geeraerd_Shoulder'!$D$38</definedName>
    <definedName name="solver_pre" localSheetId="1" hidden="1">0.000000000001</definedName>
    <definedName name="solver_rel1" localSheetId="1" hidden="1">3</definedName>
    <definedName name="solver_rhs1" localSheetId="1" hidden="1">'12662_Geeraerd_Shoulder'!$J$1</definedName>
    <definedName name="solver_scl" localSheetId="1" hidden="1">0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52511"/>
</workbook>
</file>

<file path=xl/calcChain.xml><?xml version="1.0" encoding="utf-8"?>
<calcChain xmlns="http://schemas.openxmlformats.org/spreadsheetml/2006/main">
  <c r="M3" i="8" l="1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  <c r="C3" i="8"/>
  <c r="D3" i="8" s="1"/>
  <c r="C2" i="8"/>
  <c r="D2" i="8" s="1"/>
  <c r="D38" i="8" l="1"/>
</calcChain>
</file>

<file path=xl/sharedStrings.xml><?xml version="1.0" encoding="utf-8"?>
<sst xmlns="http://schemas.openxmlformats.org/spreadsheetml/2006/main" count="98" uniqueCount="38">
  <si>
    <t>Strain</t>
  </si>
  <si>
    <t>Replicate</t>
  </si>
  <si>
    <t>Time</t>
  </si>
  <si>
    <t>CFU</t>
  </si>
  <si>
    <t>Temperature</t>
  </si>
  <si>
    <t>A1</t>
  </si>
  <si>
    <t>A2</t>
  </si>
  <si>
    <t>B1</t>
  </si>
  <si>
    <t>B2</t>
  </si>
  <si>
    <t>D1</t>
  </si>
  <si>
    <t>D2</t>
  </si>
  <si>
    <t>A3</t>
  </si>
  <si>
    <t>A4</t>
  </si>
  <si>
    <t>B3</t>
  </si>
  <si>
    <t>B4</t>
  </si>
  <si>
    <t>D3</t>
  </si>
  <si>
    <t>D4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</si>
  <si>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</si>
  <si>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</si>
  <si>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</si>
  <si>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</si>
  <si>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</si>
  <si>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</si>
  <si>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</si>
  <si>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</si>
  <si>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</si>
  <si>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</si>
  <si>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</si>
  <si>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</si>
  <si>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</si>
  <si>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</si>
  <si>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For identification purposes reformulated as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</si>
  <si>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</si>
  <si>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</si>
  <si>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Sl (Shoulder length)</t>
  </si>
  <si>
    <t>N= N0 * exp(-kmax * t) * ( exp(kmax * Sl))/(1+(exp(kmax * Sl) - 1) *exp(-kmax*t)))</t>
  </si>
  <si>
    <t>Log10(N) = Log10(N0) - kmax * t / Ln(10) + Log10(Exp(kmax * Sl) / (1 + (Exp(kmax * Sl) - 1) * Exp(-kmax * t)))</t>
  </si>
  <si>
    <t>54C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</si>
</sst>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18" fillId="0" borderId="0" xfId="0" applyNumberFormat="1" applyFont="1"/>
    <xf numFmtId="2" fontId="18" fillId="0" borderId="0" xfId="0" applyNumberFormat="1" applyFont="1" applyAlignment="1">
      <alignment wrapText="1"/>
    </xf>
    <xf numFmtId="2" fontId="19" fillId="0" borderId="0" xfId="0" applyNumberFormat="1" applyFont="1"/>
    <xf numFmtId="2" fontId="20" fillId="0" borderId="0" xfId="0" applyNumberFormat="1" applyFont="1"/>
    <xf numFmtId="0" fontId="20" fillId="0" borderId="0" xfId="0" applyFont="1"/>
    <xf numFmtId="2" fontId="18" fillId="0" borderId="0" xfId="0" applyNumberFormat="1" applyFont="1" applyAlignment="1">
      <alignment horizontal="right"/>
    </xf>
    <xf numFmtId="164" fontId="19" fillId="0" borderId="0" xfId="0" applyNumberFormat="1" applyFont="1"/>
    <xf numFmtId="2" fontId="19" fillId="0" borderId="0" xfId="0" applyNumberFormat="1" applyFont="1" applyAlignment="1">
      <alignment horizontal="right"/>
    </xf>
    <xf numFmtId="0" fontId="19" fillId="0" borderId="0" xfId="0" applyFont="1"/>
    <xf numFmtId="165" fontId="19" fillId="0" borderId="0" xfId="0" applyNumberFormat="1" applyFont="1"/>
    <xf numFmtId="2" fontId="0" fillId="0" borderId="0" xfId="0" applyNumberFormat="1"/>
    <xf numFmtId="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'12662_Geeraerd_Shoulder'!$A$2:$A$37</c:f>
              <c:numCache>
                <c:formatCode>0.00</c:formatCode>
                <c:ptCount val="3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20</c:v>
                </c:pt>
                <c:pt idx="4">
                  <c:v>40</c:v>
                </c:pt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20</c:v>
                </c:pt>
                <c:pt idx="9">
                  <c:v>40</c:v>
                </c:pt>
                <c:pt idx="10">
                  <c:v>0</c:v>
                </c:pt>
                <c:pt idx="11">
                  <c:v>20</c:v>
                </c:pt>
                <c:pt idx="12">
                  <c:v>40</c:v>
                </c:pt>
                <c:pt idx="13">
                  <c:v>60</c:v>
                </c:pt>
                <c:pt idx="14">
                  <c:v>20</c:v>
                </c:pt>
                <c:pt idx="15">
                  <c:v>40</c:v>
                </c:pt>
                <c:pt idx="16">
                  <c:v>60</c:v>
                </c:pt>
                <c:pt idx="17">
                  <c:v>0</c:v>
                </c:pt>
                <c:pt idx="18">
                  <c:v>20</c:v>
                </c:pt>
                <c:pt idx="19">
                  <c:v>40</c:v>
                </c:pt>
                <c:pt idx="20">
                  <c:v>60</c:v>
                </c:pt>
                <c:pt idx="21">
                  <c:v>20</c:v>
                </c:pt>
                <c:pt idx="22">
                  <c:v>40</c:v>
                </c:pt>
                <c:pt idx="23">
                  <c:v>60</c:v>
                </c:pt>
                <c:pt idx="24">
                  <c:v>0</c:v>
                </c:pt>
                <c:pt idx="25">
                  <c:v>40</c:v>
                </c:pt>
                <c:pt idx="26">
                  <c:v>60</c:v>
                </c:pt>
                <c:pt idx="27">
                  <c:v>20</c:v>
                </c:pt>
                <c:pt idx="28">
                  <c:v>40</c:v>
                </c:pt>
                <c:pt idx="29">
                  <c:v>60</c:v>
                </c:pt>
                <c:pt idx="30">
                  <c:v>0</c:v>
                </c:pt>
                <c:pt idx="31">
                  <c:v>40</c:v>
                </c:pt>
                <c:pt idx="32">
                  <c:v>60</c:v>
                </c:pt>
                <c:pt idx="33">
                  <c:v>20</c:v>
                </c:pt>
                <c:pt idx="34">
                  <c:v>40</c:v>
                </c:pt>
                <c:pt idx="35">
                  <c:v>60</c:v>
                </c:pt>
              </c:numCache>
            </c:numRef>
          </c:xVal>
          <c:yVal>
            <c:numRef>
              <c:f>'12662_Geeraerd_Shoulder'!$B$2:$B$37</c:f>
              <c:numCache>
                <c:formatCode>0.00</c:formatCode>
                <c:ptCount val="36"/>
                <c:pt idx="0">
                  <c:v>5.1550000000000002</c:v>
                </c:pt>
                <c:pt idx="1">
                  <c:v>5.8330000000000002</c:v>
                </c:pt>
                <c:pt idx="2">
                  <c:v>3.6859999999999999</c:v>
                </c:pt>
                <c:pt idx="3">
                  <c:v>5.3760000000000003</c:v>
                </c:pt>
                <c:pt idx="4">
                  <c:v>4.633</c:v>
                </c:pt>
                <c:pt idx="5">
                  <c:v>5.6989999999999998</c:v>
                </c:pt>
                <c:pt idx="6">
                  <c:v>6.2480000000000002</c:v>
                </c:pt>
                <c:pt idx="7">
                  <c:v>4.2300000000000004</c:v>
                </c:pt>
                <c:pt idx="8">
                  <c:v>5.7560000000000002</c:v>
                </c:pt>
                <c:pt idx="9">
                  <c:v>5.0129999999999999</c:v>
                </c:pt>
                <c:pt idx="10">
                  <c:v>5.3540000000000001</c:v>
                </c:pt>
                <c:pt idx="11">
                  <c:v>5.6890000000000001</c:v>
                </c:pt>
                <c:pt idx="12">
                  <c:v>3.7869999999999999</c:v>
                </c:pt>
                <c:pt idx="13">
                  <c:v>1.87</c:v>
                </c:pt>
                <c:pt idx="14">
                  <c:v>6.0869999999999997</c:v>
                </c:pt>
                <c:pt idx="15">
                  <c:v>4.3209999999999997</c:v>
                </c:pt>
                <c:pt idx="16">
                  <c:v>1.4470000000000001</c:v>
                </c:pt>
                <c:pt idx="17">
                  <c:v>5.8449999999999998</c:v>
                </c:pt>
                <c:pt idx="18">
                  <c:v>6.1040000000000001</c:v>
                </c:pt>
                <c:pt idx="19">
                  <c:v>4.1849999999999996</c:v>
                </c:pt>
                <c:pt idx="20">
                  <c:v>2.3010000000000002</c:v>
                </c:pt>
                <c:pt idx="21">
                  <c:v>6.5190000000000001</c:v>
                </c:pt>
                <c:pt idx="22">
                  <c:v>4.8259999999999996</c:v>
                </c:pt>
                <c:pt idx="23">
                  <c:v>1.845</c:v>
                </c:pt>
                <c:pt idx="24">
                  <c:v>5.5209999999999999</c:v>
                </c:pt>
                <c:pt idx="25">
                  <c:v>5.0140000000000002</c:v>
                </c:pt>
                <c:pt idx="26">
                  <c:v>2.4300000000000002</c:v>
                </c:pt>
                <c:pt idx="27">
                  <c:v>4.8959999999999999</c:v>
                </c:pt>
                <c:pt idx="28">
                  <c:v>4.3099999999999996</c:v>
                </c:pt>
                <c:pt idx="29">
                  <c:v>2.0329999999999999</c:v>
                </c:pt>
                <c:pt idx="30">
                  <c:v>5.968</c:v>
                </c:pt>
                <c:pt idx="31">
                  <c:v>5.3360000000000003</c:v>
                </c:pt>
                <c:pt idx="32">
                  <c:v>2.8450000000000002</c:v>
                </c:pt>
                <c:pt idx="33">
                  <c:v>5.2380000000000004</c:v>
                </c:pt>
                <c:pt idx="34">
                  <c:v>4.6719999999999997</c:v>
                </c:pt>
                <c:pt idx="35">
                  <c:v>2.431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'12662_Geeraerd_Shoulder'!$A$41:$A$140</c:f>
              <c:numCache>
                <c:formatCode>0.000</c:formatCode>
                <c:ptCount val="100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5.9999999999999991</c:v>
                </c:pt>
                <c:pt idx="11">
                  <c:v>6.5999999999999988</c:v>
                </c:pt>
                <c:pt idx="12">
                  <c:v>7.1999999999999984</c:v>
                </c:pt>
                <c:pt idx="13">
                  <c:v>7.799999999999998</c:v>
                </c:pt>
                <c:pt idx="14">
                  <c:v>8.3999999999999986</c:v>
                </c:pt>
                <c:pt idx="15">
                  <c:v>8.9999999999999982</c:v>
                </c:pt>
                <c:pt idx="16">
                  <c:v>9.5999999999999979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  <c:pt idx="21">
                  <c:v>12.599999999999996</c:v>
                </c:pt>
                <c:pt idx="22">
                  <c:v>13.199999999999996</c:v>
                </c:pt>
                <c:pt idx="23">
                  <c:v>13.799999999999995</c:v>
                </c:pt>
                <c:pt idx="24">
                  <c:v>14.399999999999995</c:v>
                </c:pt>
                <c:pt idx="25">
                  <c:v>14.999999999999995</c:v>
                </c:pt>
                <c:pt idx="26">
                  <c:v>15.599999999999994</c:v>
                </c:pt>
                <c:pt idx="27">
                  <c:v>16.199999999999996</c:v>
                </c:pt>
                <c:pt idx="28">
                  <c:v>16.799999999999997</c:v>
                </c:pt>
                <c:pt idx="29">
                  <c:v>17.399999999999999</c:v>
                </c:pt>
                <c:pt idx="30">
                  <c:v>18</c:v>
                </c:pt>
                <c:pt idx="31">
                  <c:v>18.600000000000001</c:v>
                </c:pt>
                <c:pt idx="32">
                  <c:v>19.200000000000003</c:v>
                </c:pt>
                <c:pt idx="33">
                  <c:v>19.800000000000004</c:v>
                </c:pt>
                <c:pt idx="34">
                  <c:v>20.400000000000006</c:v>
                </c:pt>
                <c:pt idx="35">
                  <c:v>21.000000000000007</c:v>
                </c:pt>
                <c:pt idx="36">
                  <c:v>21.600000000000009</c:v>
                </c:pt>
                <c:pt idx="37">
                  <c:v>22.20000000000001</c:v>
                </c:pt>
                <c:pt idx="38">
                  <c:v>22.800000000000011</c:v>
                </c:pt>
                <c:pt idx="39">
                  <c:v>23.400000000000013</c:v>
                </c:pt>
                <c:pt idx="40">
                  <c:v>24.000000000000014</c:v>
                </c:pt>
                <c:pt idx="41">
                  <c:v>24.600000000000016</c:v>
                </c:pt>
                <c:pt idx="42">
                  <c:v>25.200000000000017</c:v>
                </c:pt>
                <c:pt idx="43">
                  <c:v>25.800000000000018</c:v>
                </c:pt>
                <c:pt idx="44">
                  <c:v>26.40000000000002</c:v>
                </c:pt>
                <c:pt idx="45">
                  <c:v>27.000000000000021</c:v>
                </c:pt>
                <c:pt idx="46">
                  <c:v>27.600000000000023</c:v>
                </c:pt>
                <c:pt idx="47">
                  <c:v>28.200000000000024</c:v>
                </c:pt>
                <c:pt idx="48">
                  <c:v>28.800000000000026</c:v>
                </c:pt>
                <c:pt idx="49">
                  <c:v>29.400000000000027</c:v>
                </c:pt>
                <c:pt idx="50">
                  <c:v>30.000000000000028</c:v>
                </c:pt>
                <c:pt idx="51">
                  <c:v>30.60000000000003</c:v>
                </c:pt>
                <c:pt idx="52">
                  <c:v>31.200000000000031</c:v>
                </c:pt>
                <c:pt idx="53">
                  <c:v>31.800000000000033</c:v>
                </c:pt>
                <c:pt idx="54">
                  <c:v>32.400000000000034</c:v>
                </c:pt>
                <c:pt idx="55">
                  <c:v>33.000000000000036</c:v>
                </c:pt>
                <c:pt idx="56">
                  <c:v>33.600000000000037</c:v>
                </c:pt>
                <c:pt idx="57">
                  <c:v>34.200000000000038</c:v>
                </c:pt>
                <c:pt idx="58">
                  <c:v>34.80000000000004</c:v>
                </c:pt>
                <c:pt idx="59">
                  <c:v>35.400000000000041</c:v>
                </c:pt>
                <c:pt idx="60">
                  <c:v>36.000000000000043</c:v>
                </c:pt>
                <c:pt idx="61">
                  <c:v>36.600000000000044</c:v>
                </c:pt>
                <c:pt idx="62">
                  <c:v>37.200000000000045</c:v>
                </c:pt>
                <c:pt idx="63">
                  <c:v>38.11</c:v>
                </c:pt>
                <c:pt idx="64">
                  <c:v>38.400000000000048</c:v>
                </c:pt>
                <c:pt idx="65">
                  <c:v>39.00000000000005</c:v>
                </c:pt>
                <c:pt idx="66">
                  <c:v>39.600000000000051</c:v>
                </c:pt>
                <c:pt idx="67">
                  <c:v>40.200000000000053</c:v>
                </c:pt>
                <c:pt idx="68">
                  <c:v>40.800000000000054</c:v>
                </c:pt>
                <c:pt idx="69">
                  <c:v>41.400000000000055</c:v>
                </c:pt>
                <c:pt idx="70">
                  <c:v>42.000000000000057</c:v>
                </c:pt>
                <c:pt idx="71">
                  <c:v>42.600000000000058</c:v>
                </c:pt>
                <c:pt idx="72">
                  <c:v>43.20000000000006</c:v>
                </c:pt>
                <c:pt idx="73">
                  <c:v>43.800000000000061</c:v>
                </c:pt>
                <c:pt idx="74">
                  <c:v>44.400000000000063</c:v>
                </c:pt>
                <c:pt idx="75">
                  <c:v>45.000000000000064</c:v>
                </c:pt>
                <c:pt idx="76">
                  <c:v>45.600000000000065</c:v>
                </c:pt>
                <c:pt idx="77">
                  <c:v>46.200000000000067</c:v>
                </c:pt>
                <c:pt idx="78">
                  <c:v>46.800000000000068</c:v>
                </c:pt>
                <c:pt idx="79">
                  <c:v>47.40000000000007</c:v>
                </c:pt>
                <c:pt idx="80">
                  <c:v>48.000000000000071</c:v>
                </c:pt>
                <c:pt idx="81">
                  <c:v>48.600000000000072</c:v>
                </c:pt>
                <c:pt idx="82">
                  <c:v>49.200000000000074</c:v>
                </c:pt>
                <c:pt idx="83">
                  <c:v>49.800000000000075</c:v>
                </c:pt>
                <c:pt idx="84">
                  <c:v>50.400000000000077</c:v>
                </c:pt>
                <c:pt idx="85">
                  <c:v>51.000000000000078</c:v>
                </c:pt>
                <c:pt idx="86">
                  <c:v>51.60000000000008</c:v>
                </c:pt>
                <c:pt idx="87">
                  <c:v>52.200000000000081</c:v>
                </c:pt>
                <c:pt idx="88">
                  <c:v>52.800000000000082</c:v>
                </c:pt>
                <c:pt idx="89">
                  <c:v>53.400000000000084</c:v>
                </c:pt>
                <c:pt idx="90">
                  <c:v>54.000000000000085</c:v>
                </c:pt>
                <c:pt idx="91">
                  <c:v>54.600000000000087</c:v>
                </c:pt>
                <c:pt idx="92">
                  <c:v>55.200000000000088</c:v>
                </c:pt>
                <c:pt idx="93">
                  <c:v>55.80000000000009</c:v>
                </c:pt>
                <c:pt idx="94">
                  <c:v>56.400000000000091</c:v>
                </c:pt>
                <c:pt idx="95">
                  <c:v>57.000000000000092</c:v>
                </c:pt>
                <c:pt idx="96">
                  <c:v>57.600000000000094</c:v>
                </c:pt>
                <c:pt idx="97">
                  <c:v>58.200000000000095</c:v>
                </c:pt>
                <c:pt idx="98">
                  <c:v>58.800000000000097</c:v>
                </c:pt>
                <c:pt idx="99">
                  <c:v>59.400000000000098</c:v>
                </c:pt>
              </c:numCache>
            </c:numRef>
          </c:xVal>
          <c:yVal>
            <c:numRef>
              <c:f>'12662_Geeraerd_Shoulder'!$C$41:$C$140</c:f>
              <c:numCache>
                <c:formatCode>0.000</c:formatCode>
                <c:ptCount val="100"/>
                <c:pt idx="0">
                  <c:v>5.7182705033348062</c:v>
                </c:pt>
                <c:pt idx="1">
                  <c:v>5.718251093019818</c:v>
                </c:pt>
                <c:pt idx="2">
                  <c:v>5.7182281952603393</c:v>
                </c:pt>
                <c:pt idx="3">
                  <c:v>5.7182011837048243</c:v>
                </c:pt>
                <c:pt idx="4">
                  <c:v>5.7181693196003831</c:v>
                </c:pt>
                <c:pt idx="5">
                  <c:v>5.7181317316581319</c:v>
                </c:pt>
                <c:pt idx="6">
                  <c:v>5.7180873923259812</c:v>
                </c:pt>
                <c:pt idx="7">
                  <c:v>5.7180350898334025</c:v>
                </c:pt>
                <c:pt idx="8">
                  <c:v>5.7179733952624963</c:v>
                </c:pt>
                <c:pt idx="9">
                  <c:v>5.7179006237711985</c:v>
                </c:pt>
                <c:pt idx="10">
                  <c:v>5.7178147889450761</c:v>
                </c:pt>
                <c:pt idx="11">
                  <c:v>5.7177135490808109</c:v>
                </c:pt>
                <c:pt idx="12">
                  <c:v>5.7175941440042299</c:v>
                </c:pt>
                <c:pt idx="13">
                  <c:v>5.7174533207951068</c:v>
                </c:pt>
                <c:pt idx="14">
                  <c:v>5.7172872465268476</c:v>
                </c:pt>
                <c:pt idx="15">
                  <c:v>5.7170914058284739</c:v>
                </c:pt>
                <c:pt idx="16">
                  <c:v>5.7168604807366608</c:v>
                </c:pt>
                <c:pt idx="17">
                  <c:v>5.7165882099255505</c:v>
                </c:pt>
                <c:pt idx="18">
                  <c:v>5.7162672239822303</c:v>
                </c:pt>
                <c:pt idx="19">
                  <c:v>5.7158888529394485</c:v>
                </c:pt>
                <c:pt idx="20">
                  <c:v>5.7154429017921489</c:v>
                </c:pt>
                <c:pt idx="21">
                  <c:v>5.7149173892247811</c:v>
                </c:pt>
                <c:pt idx="22">
                  <c:v>5.7142982442854482</c:v>
                </c:pt>
                <c:pt idx="23">
                  <c:v>5.71356895529662</c:v>
                </c:pt>
                <c:pt idx="24">
                  <c:v>5.7127101649438572</c:v>
                </c:pt>
                <c:pt idx="25">
                  <c:v>5.7116992053105218</c:v>
                </c:pt>
                <c:pt idx="26">
                  <c:v>5.7105095667350634</c:v>
                </c:pt>
                <c:pt idx="27">
                  <c:v>5.7091102949048569</c:v>
                </c:pt>
                <c:pt idx="28">
                  <c:v>5.7074653117614202</c:v>
                </c:pt>
                <c:pt idx="29">
                  <c:v>5.7055326578286429</c:v>
                </c:pt>
                <c:pt idx="30">
                  <c:v>5.7032636568046353</c:v>
                </c:pt>
                <c:pt idx="31">
                  <c:v>5.7006020080605726</c:v>
                </c:pt>
                <c:pt idx="32">
                  <c:v>5.6974828195024845</c:v>
                </c:pt>
                <c:pt idx="33">
                  <c:v>5.6938316025356528</c:v>
                </c:pt>
                <c:pt idx="34">
                  <c:v>5.6895632630520119</c:v>
                </c:pt>
                <c:pt idx="35">
                  <c:v>5.6845811377256847</c:v>
                </c:pt>
                <c:pt idx="36">
                  <c:v>5.6787761434367638</c:v>
                </c:pt>
                <c:pt idx="37">
                  <c:v>5.672026128806233</c:v>
                </c:pt>
                <c:pt idx="38">
                  <c:v>5.6641955392540986</c:v>
                </c:pt>
                <c:pt idx="39">
                  <c:v>5.6551355281877207</c:v>
                </c:pt>
                <c:pt idx="40">
                  <c:v>5.6446846629739618</c:v>
                </c:pt>
                <c:pt idx="41">
                  <c:v>5.6326703798286806</c:v>
                </c:pt>
                <c:pt idx="42">
                  <c:v>5.6189113300363553</c:v>
                </c:pt>
                <c:pt idx="43">
                  <c:v>5.6032207240361105</c:v>
                </c:pt>
                <c:pt idx="44">
                  <c:v>5.5854107142689777</c:v>
                </c:pt>
                <c:pt idx="45">
                  <c:v>5.5652977604119345</c:v>
                </c:pt>
                <c:pt idx="46">
                  <c:v>5.5427087963264654</c:v>
                </c:pt>
                <c:pt idx="47">
                  <c:v>5.5174878799119158</c:v>
                </c:pt>
                <c:pt idx="48">
                  <c:v>5.489502877118702</c:v>
                </c:pt>
                <c:pt idx="49">
                  <c:v>5.4586516377409451</c:v>
                </c:pt>
                <c:pt idx="50">
                  <c:v>5.4248670911933639</c:v>
                </c:pt>
                <c:pt idx="51">
                  <c:v>5.388120744513345</c:v>
                </c:pt>
                <c:pt idx="52">
                  <c:v>5.3484242048542763</c:v>
                </c:pt>
                <c:pt idx="53">
                  <c:v>5.3058285566447703</c:v>
                </c:pt>
                <c:pt idx="54">
                  <c:v>5.2604216632777714</c:v>
                </c:pt>
                <c:pt idx="55">
                  <c:v>5.212323689718291</c:v>
                </c:pt>
                <c:pt idx="56">
                  <c:v>5.1616813145259277</c:v>
                </c:pt>
                <c:pt idx="57">
                  <c:v>5.10866119102878</c:v>
                </c:pt>
                <c:pt idx="58">
                  <c:v>5.0534432217071723</c:v>
                </c:pt>
                <c:pt idx="59">
                  <c:v>4.9962141402447813</c:v>
                </c:pt>
                <c:pt idx="60">
                  <c:v>4.9371617775170265</c:v>
                </c:pt>
                <c:pt idx="61">
                  <c:v>4.8764702499731571</c:v>
                </c:pt>
                <c:pt idx="62">
                  <c:v>4.8143161765766367</c:v>
                </c:pt>
                <c:pt idx="63">
                  <c:v>4.7176266624602974</c:v>
                </c:pt>
                <c:pt idx="64">
                  <c:v>4.6862737746880727</c:v>
                </c:pt>
                <c:pt idx="65">
                  <c:v>4.6206809554309043</c:v>
                </c:pt>
                <c:pt idx="66">
                  <c:v>4.5542152610642095</c:v>
                </c:pt>
                <c:pt idx="67">
                  <c:v>4.4869912343699934</c:v>
                </c:pt>
                <c:pt idx="68">
                  <c:v>4.4191106936633613</c:v>
                </c:pt>
                <c:pt idx="69">
                  <c:v>4.3506635100915219</c:v>
                </c:pt>
                <c:pt idx="70">
                  <c:v>4.2817285329730739</c:v>
                </c:pt>
                <c:pt idx="71">
                  <c:v>4.212374586676872</c:v>
                </c:pt>
                <c:pt idx="72">
                  <c:v>4.1426614822917616</c:v>
                </c:pt>
                <c:pt idx="73">
                  <c:v>4.0726410040694638</c:v>
                </c:pt>
                <c:pt idx="74">
                  <c:v>4.0023578441273786</c:v>
                </c:pt>
                <c:pt idx="75">
                  <c:v>3.9318504693593352</c:v>
                </c:pt>
                <c:pt idx="76">
                  <c:v>3.8611519123033617</c:v>
                </c:pt>
                <c:pt idx="77">
                  <c:v>3.7902904833121158</c:v>
                </c:pt>
                <c:pt idx="78">
                  <c:v>3.7192904052156974</c:v>
                </c:pt>
                <c:pt idx="79">
                  <c:v>3.6481723741648016</c:v>
                </c:pt>
                <c:pt idx="80">
                  <c:v>3.5769540518388481</c:v>
                </c:pt>
                <c:pt idx="81">
                  <c:v>3.5056504949777594</c:v>
                </c:pt>
                <c:pt idx="82">
                  <c:v>3.434274528465397</c:v>
                </c:pt>
                <c:pt idx="83">
                  <c:v>3.3628370681232962</c:v>
                </c:pt>
                <c:pt idx="84">
                  <c:v>3.2913473990879547</c:v>
                </c:pt>
                <c:pt idx="85">
                  <c:v>3.2198134152323443</c:v>
                </c:pt>
                <c:pt idx="86">
                  <c:v>3.1482418246149848</c:v>
                </c:pt>
                <c:pt idx="87">
                  <c:v>3.076638325440463</c:v>
                </c:pt>
                <c:pt idx="88">
                  <c:v>3.0050077565219842</c:v>
                </c:pt>
                <c:pt idx="89">
                  <c:v>2.9333542257667942</c:v>
                </c:pt>
                <c:pt idx="90">
                  <c:v>2.8616812197694603</c:v>
                </c:pt>
                <c:pt idx="91">
                  <c:v>2.7899916972009375</c:v>
                </c:pt>
                <c:pt idx="92">
                  <c:v>2.7182881683246896</c:v>
                </c:pt>
                <c:pt idx="93">
                  <c:v>2.6465727626542486</c:v>
                </c:pt>
                <c:pt idx="94">
                  <c:v>2.5748472864873091</c:v>
                </c:pt>
                <c:pt idx="95">
                  <c:v>2.5031132718071216</c:v>
                </c:pt>
                <c:pt idx="96">
                  <c:v>2.4313720178292253</c:v>
                </c:pt>
                <c:pt idx="97">
                  <c:v>2.3596246262872418</c:v>
                </c:pt>
                <c:pt idx="98">
                  <c:v>2.2878720313923249</c:v>
                </c:pt>
                <c:pt idx="99">
                  <c:v>2.2161150252638726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20344"/>
        <c:axId val="360221240"/>
      </c:scatterChart>
      <c:valAx>
        <c:axId val="360220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221240"/>
        <c:crosses val="autoZero"/>
        <c:crossBetween val="midCat"/>
      </c:valAx>
      <c:valAx>
        <c:axId val="360221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0220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14</xdr:row>
      <xdr:rowOff>139700</xdr:rowOff>
    </xdr:from>
    <xdr:to>
      <xdr:col>12</xdr:col>
      <xdr:colOff>340650</xdr:colOff>
      <xdr:row>36</xdr:row>
      <xdr:rowOff>31100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0" zoomScaleNormal="80" workbookViewId="0"/>
  </sheetViews>
  <sheetFormatPr defaultRowHeight="12.75" x14ac:dyDescent="0.2"/>
  <cols>
    <col min="3" max="3" width="12.28515625" bestFit="1" customWidth="1"/>
  </cols>
  <sheetData>
    <row r="1" spans="1:5" x14ac:dyDescent="0.2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x14ac:dyDescent="0.2">
      <c r="A2">
        <v>12662</v>
      </c>
      <c r="B2" t="s">
        <v>5</v>
      </c>
      <c r="C2" t="s">
        <v>37</v>
      </c>
      <c r="D2" s="11">
        <v>0</v>
      </c>
      <c r="E2">
        <v>5.1550000000000002</v>
      </c>
    </row>
    <row r="3" spans="1:5" x14ac:dyDescent="0.2">
      <c r="A3">
        <v>12662</v>
      </c>
      <c r="B3" t="s">
        <v>5</v>
      </c>
      <c r="C3" t="s">
        <v>37</v>
      </c>
      <c r="D3" s="11">
        <v>20</v>
      </c>
      <c r="E3">
        <v>5.8330000000000002</v>
      </c>
    </row>
    <row r="4" spans="1:5" x14ac:dyDescent="0.2">
      <c r="A4">
        <v>12662</v>
      </c>
      <c r="B4" t="s">
        <v>5</v>
      </c>
      <c r="C4" t="s">
        <v>37</v>
      </c>
      <c r="D4" s="11">
        <v>40</v>
      </c>
      <c r="E4">
        <v>3.6859999999999999</v>
      </c>
    </row>
    <row r="5" spans="1:5" x14ac:dyDescent="0.2">
      <c r="A5">
        <v>12662</v>
      </c>
      <c r="B5" t="s">
        <v>6</v>
      </c>
      <c r="C5" t="s">
        <v>37</v>
      </c>
      <c r="D5" s="11">
        <v>20</v>
      </c>
      <c r="E5">
        <v>5.3760000000000003</v>
      </c>
    </row>
    <row r="6" spans="1:5" x14ac:dyDescent="0.2">
      <c r="A6">
        <v>12662</v>
      </c>
      <c r="B6" t="s">
        <v>6</v>
      </c>
      <c r="C6" t="s">
        <v>37</v>
      </c>
      <c r="D6" s="11">
        <v>40</v>
      </c>
      <c r="E6">
        <v>4.633</v>
      </c>
    </row>
    <row r="7" spans="1:5" x14ac:dyDescent="0.2">
      <c r="A7">
        <v>12662</v>
      </c>
      <c r="B7" t="s">
        <v>11</v>
      </c>
      <c r="C7" t="s">
        <v>37</v>
      </c>
      <c r="D7" s="11">
        <v>0</v>
      </c>
      <c r="E7">
        <v>5.6989999999999998</v>
      </c>
    </row>
    <row r="8" spans="1:5" x14ac:dyDescent="0.2">
      <c r="A8">
        <v>12662</v>
      </c>
      <c r="B8" t="s">
        <v>11</v>
      </c>
      <c r="C8" t="s">
        <v>37</v>
      </c>
      <c r="D8" s="11">
        <v>20</v>
      </c>
      <c r="E8">
        <v>6.2480000000000002</v>
      </c>
    </row>
    <row r="9" spans="1:5" x14ac:dyDescent="0.2">
      <c r="A9">
        <v>12662</v>
      </c>
      <c r="B9" t="s">
        <v>11</v>
      </c>
      <c r="C9" t="s">
        <v>37</v>
      </c>
      <c r="D9" s="11">
        <v>40</v>
      </c>
      <c r="E9">
        <v>4.2300000000000004</v>
      </c>
    </row>
    <row r="10" spans="1:5" x14ac:dyDescent="0.2">
      <c r="A10">
        <v>12662</v>
      </c>
      <c r="B10" t="s">
        <v>12</v>
      </c>
      <c r="C10" t="s">
        <v>37</v>
      </c>
      <c r="D10" s="11">
        <v>20</v>
      </c>
      <c r="E10">
        <v>5.7560000000000002</v>
      </c>
    </row>
    <row r="11" spans="1:5" x14ac:dyDescent="0.2">
      <c r="A11">
        <v>12662</v>
      </c>
      <c r="B11" t="s">
        <v>12</v>
      </c>
      <c r="C11" t="s">
        <v>37</v>
      </c>
      <c r="D11" s="11">
        <v>40</v>
      </c>
      <c r="E11">
        <v>5.0129999999999999</v>
      </c>
    </row>
    <row r="12" spans="1:5" x14ac:dyDescent="0.2">
      <c r="A12">
        <v>12662</v>
      </c>
      <c r="B12" t="s">
        <v>7</v>
      </c>
      <c r="C12" t="s">
        <v>37</v>
      </c>
      <c r="D12" s="11">
        <v>0</v>
      </c>
      <c r="E12">
        <v>5.3540000000000001</v>
      </c>
    </row>
    <row r="13" spans="1:5" x14ac:dyDescent="0.2">
      <c r="A13">
        <v>12662</v>
      </c>
      <c r="B13" t="s">
        <v>7</v>
      </c>
      <c r="C13" t="s">
        <v>37</v>
      </c>
      <c r="D13" s="11">
        <v>20</v>
      </c>
      <c r="E13">
        <v>5.6890000000000001</v>
      </c>
    </row>
    <row r="14" spans="1:5" x14ac:dyDescent="0.2">
      <c r="A14">
        <v>12662</v>
      </c>
      <c r="B14" t="s">
        <v>7</v>
      </c>
      <c r="C14" t="s">
        <v>37</v>
      </c>
      <c r="D14" s="11">
        <v>40</v>
      </c>
      <c r="E14">
        <v>3.7869999999999999</v>
      </c>
    </row>
    <row r="15" spans="1:5" x14ac:dyDescent="0.2">
      <c r="A15">
        <v>12662</v>
      </c>
      <c r="B15" t="s">
        <v>7</v>
      </c>
      <c r="C15" t="s">
        <v>37</v>
      </c>
      <c r="D15" s="11">
        <v>60</v>
      </c>
      <c r="E15">
        <v>1.87</v>
      </c>
    </row>
    <row r="16" spans="1:5" x14ac:dyDescent="0.2">
      <c r="A16">
        <v>12662</v>
      </c>
      <c r="B16" t="s">
        <v>8</v>
      </c>
      <c r="C16" t="s">
        <v>37</v>
      </c>
      <c r="D16" s="11">
        <v>20</v>
      </c>
      <c r="E16">
        <v>6.0869999999999997</v>
      </c>
    </row>
    <row r="17" spans="1:5" x14ac:dyDescent="0.2">
      <c r="A17">
        <v>12662</v>
      </c>
      <c r="B17" t="s">
        <v>8</v>
      </c>
      <c r="C17" t="s">
        <v>37</v>
      </c>
      <c r="D17" s="11">
        <v>40</v>
      </c>
      <c r="E17">
        <v>4.3209999999999997</v>
      </c>
    </row>
    <row r="18" spans="1:5" x14ac:dyDescent="0.2">
      <c r="A18">
        <v>12662</v>
      </c>
      <c r="B18" t="s">
        <v>8</v>
      </c>
      <c r="C18" t="s">
        <v>37</v>
      </c>
      <c r="D18" s="11">
        <v>60</v>
      </c>
      <c r="E18">
        <v>1.4470000000000001</v>
      </c>
    </row>
    <row r="19" spans="1:5" x14ac:dyDescent="0.2">
      <c r="A19">
        <v>12662</v>
      </c>
      <c r="B19" t="s">
        <v>13</v>
      </c>
      <c r="C19" t="s">
        <v>37</v>
      </c>
      <c r="D19" s="11">
        <v>0</v>
      </c>
      <c r="E19">
        <v>5.8449999999999998</v>
      </c>
    </row>
    <row r="20" spans="1:5" x14ac:dyDescent="0.2">
      <c r="A20">
        <v>12662</v>
      </c>
      <c r="B20" t="s">
        <v>13</v>
      </c>
      <c r="C20" t="s">
        <v>37</v>
      </c>
      <c r="D20" s="11">
        <v>20</v>
      </c>
      <c r="E20">
        <v>6.1040000000000001</v>
      </c>
    </row>
    <row r="21" spans="1:5" x14ac:dyDescent="0.2">
      <c r="A21">
        <v>12662</v>
      </c>
      <c r="B21" t="s">
        <v>13</v>
      </c>
      <c r="C21" t="s">
        <v>37</v>
      </c>
      <c r="D21" s="11">
        <v>40</v>
      </c>
      <c r="E21">
        <v>4.1849999999999996</v>
      </c>
    </row>
    <row r="22" spans="1:5" x14ac:dyDescent="0.2">
      <c r="A22">
        <v>12662</v>
      </c>
      <c r="B22" t="s">
        <v>13</v>
      </c>
      <c r="C22" t="s">
        <v>37</v>
      </c>
      <c r="D22" s="11">
        <v>60</v>
      </c>
      <c r="E22">
        <v>2.3010000000000002</v>
      </c>
    </row>
    <row r="23" spans="1:5" x14ac:dyDescent="0.2">
      <c r="A23">
        <v>12662</v>
      </c>
      <c r="B23" t="s">
        <v>14</v>
      </c>
      <c r="C23" t="s">
        <v>37</v>
      </c>
      <c r="D23" s="11">
        <v>20</v>
      </c>
      <c r="E23">
        <v>6.5190000000000001</v>
      </c>
    </row>
    <row r="24" spans="1:5" x14ac:dyDescent="0.2">
      <c r="A24">
        <v>12662</v>
      </c>
      <c r="B24" t="s">
        <v>14</v>
      </c>
      <c r="C24" t="s">
        <v>37</v>
      </c>
      <c r="D24" s="11">
        <v>40</v>
      </c>
      <c r="E24">
        <v>4.8259999999999996</v>
      </c>
    </row>
    <row r="25" spans="1:5" x14ac:dyDescent="0.2">
      <c r="A25">
        <v>12662</v>
      </c>
      <c r="B25" t="s">
        <v>14</v>
      </c>
      <c r="C25" t="s">
        <v>37</v>
      </c>
      <c r="D25" s="11">
        <v>60</v>
      </c>
      <c r="E25">
        <v>1.845</v>
      </c>
    </row>
    <row r="26" spans="1:5" x14ac:dyDescent="0.2">
      <c r="A26">
        <v>12662</v>
      </c>
      <c r="B26" t="s">
        <v>9</v>
      </c>
      <c r="C26" t="s">
        <v>37</v>
      </c>
      <c r="D26" s="11">
        <v>0</v>
      </c>
      <c r="E26">
        <v>5.5209999999999999</v>
      </c>
    </row>
    <row r="27" spans="1:5" x14ac:dyDescent="0.2">
      <c r="A27">
        <v>12662</v>
      </c>
      <c r="B27" t="s">
        <v>9</v>
      </c>
      <c r="C27" t="s">
        <v>37</v>
      </c>
      <c r="D27" s="11">
        <v>40</v>
      </c>
      <c r="E27">
        <v>5.0140000000000002</v>
      </c>
    </row>
    <row r="28" spans="1:5" x14ac:dyDescent="0.2">
      <c r="A28">
        <v>12662</v>
      </c>
      <c r="B28" t="s">
        <v>9</v>
      </c>
      <c r="C28" t="s">
        <v>37</v>
      </c>
      <c r="D28" s="11">
        <v>60</v>
      </c>
      <c r="E28">
        <v>2.4300000000000002</v>
      </c>
    </row>
    <row r="29" spans="1:5" x14ac:dyDescent="0.2">
      <c r="A29">
        <v>12662</v>
      </c>
      <c r="B29" t="s">
        <v>10</v>
      </c>
      <c r="C29" t="s">
        <v>37</v>
      </c>
      <c r="D29" s="11">
        <v>20</v>
      </c>
      <c r="E29">
        <v>4.8959999999999999</v>
      </c>
    </row>
    <row r="30" spans="1:5" x14ac:dyDescent="0.2">
      <c r="A30">
        <v>12662</v>
      </c>
      <c r="B30" t="s">
        <v>10</v>
      </c>
      <c r="C30" t="s">
        <v>37</v>
      </c>
      <c r="D30" s="11">
        <v>40</v>
      </c>
      <c r="E30">
        <v>4.3099999999999996</v>
      </c>
    </row>
    <row r="31" spans="1:5" x14ac:dyDescent="0.2">
      <c r="A31">
        <v>12662</v>
      </c>
      <c r="B31" t="s">
        <v>10</v>
      </c>
      <c r="C31" t="s">
        <v>37</v>
      </c>
      <c r="D31" s="11">
        <v>60</v>
      </c>
      <c r="E31">
        <v>2.0329999999999999</v>
      </c>
    </row>
    <row r="32" spans="1:5" x14ac:dyDescent="0.2">
      <c r="A32">
        <v>12662</v>
      </c>
      <c r="B32" t="s">
        <v>15</v>
      </c>
      <c r="C32" t="s">
        <v>37</v>
      </c>
      <c r="D32" s="11">
        <v>0</v>
      </c>
      <c r="E32">
        <v>5.968</v>
      </c>
    </row>
    <row r="33" spans="1:5" x14ac:dyDescent="0.2">
      <c r="A33">
        <v>12662</v>
      </c>
      <c r="B33" t="s">
        <v>15</v>
      </c>
      <c r="C33" t="s">
        <v>37</v>
      </c>
      <c r="D33" s="11">
        <v>40</v>
      </c>
      <c r="E33">
        <v>5.3360000000000003</v>
      </c>
    </row>
    <row r="34" spans="1:5" x14ac:dyDescent="0.2">
      <c r="A34">
        <v>12662</v>
      </c>
      <c r="B34" t="s">
        <v>15</v>
      </c>
      <c r="C34" t="s">
        <v>37</v>
      </c>
      <c r="D34" s="11">
        <v>60</v>
      </c>
      <c r="E34">
        <v>2.8450000000000002</v>
      </c>
    </row>
    <row r="35" spans="1:5" x14ac:dyDescent="0.2">
      <c r="A35">
        <v>12662</v>
      </c>
      <c r="B35" t="s">
        <v>16</v>
      </c>
      <c r="C35" t="s">
        <v>37</v>
      </c>
      <c r="D35" s="11">
        <v>20</v>
      </c>
      <c r="E35">
        <v>5.2380000000000004</v>
      </c>
    </row>
    <row r="36" spans="1:5" x14ac:dyDescent="0.2">
      <c r="A36">
        <v>12662</v>
      </c>
      <c r="B36" t="s">
        <v>16</v>
      </c>
      <c r="C36" t="s">
        <v>37</v>
      </c>
      <c r="D36" s="11">
        <v>40</v>
      </c>
      <c r="E36">
        <v>4.6719999999999997</v>
      </c>
    </row>
    <row r="37" spans="1:5" x14ac:dyDescent="0.2">
      <c r="A37">
        <v>12662</v>
      </c>
      <c r="B37" t="s">
        <v>16</v>
      </c>
      <c r="C37" t="s">
        <v>37</v>
      </c>
      <c r="D37" s="11">
        <v>60</v>
      </c>
      <c r="E37">
        <v>2.431</v>
      </c>
    </row>
  </sheetData>
  <sortState ref="A2:G43">
    <sortCondition ref="A2:A43"/>
    <sortCondition ref="B2:B43"/>
    <sortCondition ref="D2:D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0"/>
  <sheetViews>
    <sheetView zoomScale="80" zoomScaleNormal="80" workbookViewId="0"/>
  </sheetViews>
  <sheetFormatPr defaultRowHeight="15" x14ac:dyDescent="0.25"/>
  <cols>
    <col min="1" max="1" width="9.140625" style="9"/>
    <col min="2" max="3" width="9.85546875" style="9" customWidth="1"/>
    <col min="4" max="4" width="9.140625" style="9"/>
    <col min="5" max="5" width="9.140625" style="5"/>
    <col min="6" max="6" width="17.5703125" style="5" bestFit="1" customWidth="1"/>
    <col min="7" max="7" width="17" style="5" bestFit="1" customWidth="1"/>
    <col min="8" max="16384" width="9.140625" style="5"/>
  </cols>
  <sheetData>
    <row r="1" spans="1:52" ht="24" customHeight="1" x14ac:dyDescent="0.25">
      <c r="A1" s="1" t="s">
        <v>2</v>
      </c>
      <c r="B1" s="2" t="s">
        <v>17</v>
      </c>
      <c r="C1" s="2" t="s">
        <v>18</v>
      </c>
      <c r="D1" s="1" t="s">
        <v>19</v>
      </c>
      <c r="E1" s="3"/>
      <c r="F1" s="1" t="s">
        <v>21</v>
      </c>
      <c r="G1" s="1" t="s">
        <v>22</v>
      </c>
      <c r="H1" s="1" t="s">
        <v>25</v>
      </c>
      <c r="I1" s="3"/>
      <c r="J1" s="4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x14ac:dyDescent="0.25">
      <c r="A2" s="3">
        <v>0</v>
      </c>
      <c r="B2" s="3">
        <v>5.1550000000000002</v>
      </c>
      <c r="C2" s="3">
        <f t="shared" ref="C2:C37" si="0" xml:space="preserve"> LOG((10^$G$4 ) * EXP(-$G$3 *A2 ) * ( EXP($G$3 * $G$2))/(1+(EXP($G$3 * $G$2) - 1) *EXP(-$G$3*A2)))</f>
        <v>5.7182705033348062</v>
      </c>
      <c r="D2" s="3">
        <f t="shared" ref="D2:D37" si="1" xml:space="preserve"> (B2 - C2)^2</f>
        <v>0.3172736599270457</v>
      </c>
      <c r="E2" s="3"/>
      <c r="F2" s="3" t="s">
        <v>34</v>
      </c>
      <c r="G2" s="10">
        <v>30.127700858784582</v>
      </c>
      <c r="H2" s="10">
        <v>2.2755735782730979</v>
      </c>
      <c r="I2" s="3"/>
      <c r="J2" s="3"/>
      <c r="K2" s="3"/>
      <c r="L2" s="6" t="s">
        <v>26</v>
      </c>
      <c r="M2" s="7">
        <v>0.21163493855494289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x14ac:dyDescent="0.25">
      <c r="A3" s="3">
        <v>20</v>
      </c>
      <c r="B3" s="3">
        <v>5.8330000000000002</v>
      </c>
      <c r="C3" s="3">
        <f t="shared" si="0"/>
        <v>5.6924819185137761</v>
      </c>
      <c r="D3" s="3">
        <f t="shared" si="1"/>
        <v>1.9745331224569125E-2</v>
      </c>
      <c r="E3" s="3"/>
      <c r="F3" s="3" t="s">
        <v>23</v>
      </c>
      <c r="G3" s="10">
        <v>0.27547191714767127</v>
      </c>
      <c r="H3" s="10">
        <v>2.4855197716921667E-2</v>
      </c>
      <c r="I3" s="3"/>
      <c r="J3" s="3"/>
      <c r="K3" s="3"/>
      <c r="L3" s="6" t="s">
        <v>29</v>
      </c>
      <c r="M3" s="7">
        <f>SQRT(M2)</f>
        <v>0.46003797512264449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x14ac:dyDescent="0.25">
      <c r="A4" s="3">
        <v>40</v>
      </c>
      <c r="B4" s="3">
        <v>3.6859999999999999</v>
      </c>
      <c r="C4" s="3">
        <f t="shared" si="0"/>
        <v>4.5094769632333938</v>
      </c>
      <c r="D4" s="3">
        <f t="shared" si="1"/>
        <v>0.67811430897609226</v>
      </c>
      <c r="E4" s="3"/>
      <c r="F4" s="3" t="s">
        <v>24</v>
      </c>
      <c r="G4" s="10">
        <v>5.7182705033348054</v>
      </c>
      <c r="H4" s="10">
        <v>0.12041835928260887</v>
      </c>
      <c r="I4" s="3"/>
      <c r="J4" s="3"/>
      <c r="K4" s="3"/>
      <c r="L4" s="6" t="s">
        <v>27</v>
      </c>
      <c r="M4" s="7">
        <v>0.9060789002136056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3">
        <v>20</v>
      </c>
      <c r="B5" s="3">
        <v>5.3760000000000003</v>
      </c>
      <c r="C5" s="3">
        <f t="shared" si="0"/>
        <v>5.6924819185137761</v>
      </c>
      <c r="D5" s="3">
        <f t="shared" si="1"/>
        <v>0.10016080474616017</v>
      </c>
      <c r="E5" s="3"/>
      <c r="F5" s="3"/>
      <c r="G5" s="3"/>
      <c r="H5" s="3"/>
      <c r="I5" s="3"/>
      <c r="J5" s="3"/>
      <c r="K5" s="3"/>
      <c r="L5" s="6" t="s">
        <v>28</v>
      </c>
      <c r="M5" s="7">
        <v>0.90038671234776346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3">
        <v>40</v>
      </c>
      <c r="B6" s="3">
        <v>4.633</v>
      </c>
      <c r="C6" s="3">
        <f t="shared" si="0"/>
        <v>4.5094769632333938</v>
      </c>
      <c r="D6" s="3">
        <f t="shared" si="1"/>
        <v>1.5257940612044361E-2</v>
      </c>
      <c r="E6" s="3"/>
      <c r="F6" s="3"/>
      <c r="G6" s="3"/>
      <c r="H6" s="3"/>
      <c r="I6" s="3"/>
      <c r="J6" s="3"/>
      <c r="K6" s="3"/>
      <c r="L6" s="8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x14ac:dyDescent="0.25">
      <c r="A7" s="3">
        <v>0</v>
      </c>
      <c r="B7" s="3">
        <v>5.6989999999999998</v>
      </c>
      <c r="C7" s="3">
        <f t="shared" si="0"/>
        <v>5.7182705033348062</v>
      </c>
      <c r="D7" s="3">
        <f t="shared" si="1"/>
        <v>3.7135229877678454E-4</v>
      </c>
      <c r="E7" s="3"/>
      <c r="F7" s="1" t="s">
        <v>30</v>
      </c>
      <c r="G7" s="3"/>
      <c r="H7" s="3"/>
      <c r="I7" s="3"/>
      <c r="J7" s="3"/>
      <c r="K7" s="3"/>
      <c r="L7" s="8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x14ac:dyDescent="0.25">
      <c r="A8" s="3">
        <v>20</v>
      </c>
      <c r="B8" s="3">
        <v>6.2480000000000002</v>
      </c>
      <c r="C8" s="3">
        <f t="shared" si="0"/>
        <v>5.6924819185137761</v>
      </c>
      <c r="D8" s="3">
        <f t="shared" si="1"/>
        <v>0.3086003388581352</v>
      </c>
      <c r="E8" s="3"/>
      <c r="F8" s="3" t="s">
        <v>35</v>
      </c>
      <c r="G8" s="3"/>
      <c r="H8" s="3"/>
      <c r="I8" s="3"/>
      <c r="J8" s="3"/>
      <c r="K8" s="3"/>
      <c r="L8" s="8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x14ac:dyDescent="0.25">
      <c r="A9" s="3">
        <v>40</v>
      </c>
      <c r="B9" s="3">
        <v>4.2300000000000004</v>
      </c>
      <c r="C9" s="3">
        <f t="shared" si="0"/>
        <v>4.5094769632333938</v>
      </c>
      <c r="D9" s="3">
        <f t="shared" si="1"/>
        <v>7.8107372978159492E-2</v>
      </c>
      <c r="E9" s="3"/>
      <c r="F9" s="1" t="s">
        <v>31</v>
      </c>
      <c r="G9" s="3"/>
      <c r="H9" s="3"/>
      <c r="I9" s="3"/>
      <c r="J9" s="3"/>
      <c r="K9" s="3"/>
      <c r="L9" s="8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3">
        <v>20</v>
      </c>
      <c r="B10" s="3">
        <v>5.7560000000000002</v>
      </c>
      <c r="C10" s="3">
        <f t="shared" si="0"/>
        <v>5.6924819185137761</v>
      </c>
      <c r="D10" s="3">
        <f t="shared" si="1"/>
        <v>4.0345466756906145E-3</v>
      </c>
      <c r="E10" s="3"/>
      <c r="F10" s="3" t="s">
        <v>36</v>
      </c>
      <c r="G10" s="3"/>
      <c r="H10" s="3"/>
      <c r="I10" s="3"/>
      <c r="J10" s="3"/>
      <c r="K10" s="3"/>
      <c r="L10" s="8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x14ac:dyDescent="0.25">
      <c r="A11" s="3">
        <v>40</v>
      </c>
      <c r="B11" s="3">
        <v>5.0129999999999999</v>
      </c>
      <c r="C11" s="3">
        <f t="shared" si="0"/>
        <v>4.5094769632333938</v>
      </c>
      <c r="D11" s="3">
        <f t="shared" si="1"/>
        <v>0.25353544855466503</v>
      </c>
      <c r="E11" s="3"/>
      <c r="F11" s="1" t="s">
        <v>32</v>
      </c>
      <c r="G11" s="3"/>
      <c r="H11" s="3"/>
      <c r="I11" s="3"/>
      <c r="J11" s="3"/>
      <c r="K11" s="3"/>
      <c r="L11" s="8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x14ac:dyDescent="0.25">
      <c r="A12" s="3">
        <v>0</v>
      </c>
      <c r="B12" s="3">
        <v>5.3540000000000001</v>
      </c>
      <c r="C12" s="3">
        <f t="shared" si="0"/>
        <v>5.7182705033348062</v>
      </c>
      <c r="D12" s="3">
        <f t="shared" si="1"/>
        <v>0.13269299959979303</v>
      </c>
      <c r="E12" s="3"/>
      <c r="F12" s="12" t="s">
        <v>33</v>
      </c>
      <c r="G12" s="13"/>
      <c r="H12" s="13"/>
      <c r="I12" s="13"/>
      <c r="J12" s="13"/>
      <c r="K12" s="13"/>
      <c r="L12" s="13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x14ac:dyDescent="0.25">
      <c r="A13" s="3">
        <v>20</v>
      </c>
      <c r="B13" s="3">
        <v>5.6890000000000001</v>
      </c>
      <c r="C13" s="3">
        <f t="shared" si="0"/>
        <v>5.6924819185137761</v>
      </c>
      <c r="D13" s="3">
        <f t="shared" si="1"/>
        <v>1.212375653657603E-5</v>
      </c>
      <c r="E13" s="3"/>
      <c r="F13" s="13"/>
      <c r="G13" s="13"/>
      <c r="H13" s="13"/>
      <c r="I13" s="13"/>
      <c r="J13" s="13"/>
      <c r="K13" s="13"/>
      <c r="L13" s="13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x14ac:dyDescent="0.25">
      <c r="A14" s="3">
        <v>40</v>
      </c>
      <c r="B14" s="3">
        <v>3.7869999999999999</v>
      </c>
      <c r="C14" s="3">
        <f t="shared" si="0"/>
        <v>4.5094769632333938</v>
      </c>
      <c r="D14" s="3">
        <f t="shared" si="1"/>
        <v>0.52197296240294666</v>
      </c>
      <c r="E14" s="3"/>
      <c r="F14" s="13"/>
      <c r="G14" s="13"/>
      <c r="H14" s="13"/>
      <c r="I14" s="13"/>
      <c r="J14" s="13"/>
      <c r="K14" s="13"/>
      <c r="L14" s="13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x14ac:dyDescent="0.25">
      <c r="A15" s="3">
        <v>60</v>
      </c>
      <c r="B15" s="3">
        <v>1.87</v>
      </c>
      <c r="C15" s="3">
        <f t="shared" si="0"/>
        <v>2.1443542795114672</v>
      </c>
      <c r="D15" s="3">
        <f t="shared" si="1"/>
        <v>7.5270270686256205E-2</v>
      </c>
      <c r="E15" s="3"/>
      <c r="F15" s="3"/>
      <c r="G15" s="3"/>
      <c r="H15" s="3"/>
      <c r="I15" s="3"/>
      <c r="J15" s="3"/>
      <c r="K15" s="3"/>
      <c r="L15" s="8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5">
      <c r="A16" s="3">
        <v>20</v>
      </c>
      <c r="B16" s="3">
        <v>6.0869999999999997</v>
      </c>
      <c r="C16" s="3">
        <f t="shared" si="0"/>
        <v>5.6924819185137761</v>
      </c>
      <c r="D16" s="3">
        <f t="shared" si="1"/>
        <v>0.15564451661957063</v>
      </c>
      <c r="E16" s="3"/>
      <c r="F16" s="3"/>
      <c r="G16" s="3"/>
      <c r="H16" s="3"/>
      <c r="I16" s="3"/>
      <c r="J16" s="3"/>
      <c r="K16" s="3"/>
      <c r="L16" s="8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5">
      <c r="A17" s="3">
        <v>40</v>
      </c>
      <c r="B17" s="3">
        <v>4.3209999999999997</v>
      </c>
      <c r="C17" s="3">
        <f t="shared" si="0"/>
        <v>4.5094769632333938</v>
      </c>
      <c r="D17" s="3">
        <f t="shared" si="1"/>
        <v>3.5523565669682164E-2</v>
      </c>
      <c r="E17" s="3"/>
      <c r="F17" s="3"/>
      <c r="G17" s="3"/>
      <c r="H17" s="3"/>
      <c r="I17" s="3"/>
      <c r="J17" s="3"/>
      <c r="K17" s="3"/>
      <c r="L17" s="8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5">
      <c r="A18" s="3">
        <v>60</v>
      </c>
      <c r="B18" s="3">
        <v>1.4470000000000001</v>
      </c>
      <c r="C18" s="3">
        <f t="shared" si="0"/>
        <v>2.1443542795114672</v>
      </c>
      <c r="D18" s="3">
        <f t="shared" si="1"/>
        <v>0.48630299115295739</v>
      </c>
      <c r="E18" s="3"/>
      <c r="F18" s="3"/>
      <c r="G18" s="3"/>
      <c r="H18" s="3"/>
      <c r="I18" s="3"/>
      <c r="J18" s="3"/>
      <c r="K18" s="3"/>
      <c r="L18" s="8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5">
      <c r="A19" s="3">
        <v>0</v>
      </c>
      <c r="B19" s="3">
        <v>5.8449999999999998</v>
      </c>
      <c r="C19" s="3">
        <f t="shared" si="0"/>
        <v>5.7182705033348062</v>
      </c>
      <c r="D19" s="3">
        <f t="shared" si="1"/>
        <v>1.6060365325013294E-2</v>
      </c>
      <c r="E19" s="3"/>
      <c r="F19" s="3"/>
      <c r="G19" s="3"/>
      <c r="H19" s="3"/>
      <c r="I19" s="3"/>
      <c r="J19" s="3"/>
      <c r="K19" s="3"/>
      <c r="L19" s="8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5">
      <c r="A20" s="3">
        <v>20</v>
      </c>
      <c r="B20" s="3">
        <v>6.1040000000000001</v>
      </c>
      <c r="C20" s="3">
        <f t="shared" si="0"/>
        <v>5.6924819185137761</v>
      </c>
      <c r="D20" s="3">
        <f t="shared" si="1"/>
        <v>0.16934713139010252</v>
      </c>
      <c r="E20" s="3"/>
      <c r="F20" s="3"/>
      <c r="G20" s="3"/>
      <c r="H20" s="3"/>
      <c r="I20" s="3"/>
      <c r="J20" s="3"/>
      <c r="K20" s="3"/>
      <c r="L20" s="8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5">
      <c r="A21" s="3">
        <v>40</v>
      </c>
      <c r="B21" s="3">
        <v>4.1849999999999996</v>
      </c>
      <c r="C21" s="3">
        <f t="shared" si="0"/>
        <v>4.5094769632333938</v>
      </c>
      <c r="D21" s="3">
        <f t="shared" si="1"/>
        <v>0.10528529966916542</v>
      </c>
      <c r="E21" s="3"/>
      <c r="F21" s="3"/>
      <c r="G21" s="3"/>
      <c r="H21" s="3"/>
      <c r="I21" s="3"/>
      <c r="J21" s="3"/>
      <c r="K21" s="3"/>
      <c r="L21" s="8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5">
      <c r="A22" s="3">
        <v>60</v>
      </c>
      <c r="B22" s="3">
        <v>2.3010000000000002</v>
      </c>
      <c r="C22" s="3">
        <f t="shared" si="0"/>
        <v>2.1443542795114672</v>
      </c>
      <c r="D22" s="3">
        <f t="shared" si="1"/>
        <v>2.45378817473716E-2</v>
      </c>
      <c r="E22" s="3"/>
      <c r="F22" s="3"/>
      <c r="G22" s="3"/>
      <c r="H22" s="3"/>
      <c r="I22" s="3"/>
      <c r="J22" s="3"/>
      <c r="K22" s="3"/>
      <c r="L22" s="8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5">
      <c r="A23" s="3">
        <v>20</v>
      </c>
      <c r="B23" s="3">
        <v>6.5190000000000001</v>
      </c>
      <c r="C23" s="3">
        <f t="shared" si="0"/>
        <v>5.6924819185137761</v>
      </c>
      <c r="D23" s="3">
        <f t="shared" si="1"/>
        <v>0.68313213902366854</v>
      </c>
      <c r="E23" s="3"/>
      <c r="F23" s="3"/>
      <c r="G23" s="3"/>
      <c r="H23" s="3"/>
      <c r="I23" s="3"/>
      <c r="J23" s="3"/>
      <c r="K23" s="3"/>
      <c r="L23" s="8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5">
      <c r="A24" s="3">
        <v>40</v>
      </c>
      <c r="B24" s="3">
        <v>4.8259999999999996</v>
      </c>
      <c r="C24" s="3">
        <f t="shared" si="0"/>
        <v>4.5094769632333938</v>
      </c>
      <c r="D24" s="3">
        <f t="shared" si="1"/>
        <v>0.10018683280395413</v>
      </c>
      <c r="E24" s="3"/>
      <c r="F24" s="3"/>
      <c r="G24" s="3"/>
      <c r="H24" s="3"/>
      <c r="I24" s="3"/>
      <c r="J24" s="3"/>
      <c r="K24" s="3"/>
      <c r="L24" s="8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5">
      <c r="A25" s="3">
        <v>60</v>
      </c>
      <c r="B25" s="3">
        <v>1.845</v>
      </c>
      <c r="C25" s="3">
        <f t="shared" si="0"/>
        <v>2.1443542795114672</v>
      </c>
      <c r="D25" s="3">
        <f t="shared" si="1"/>
        <v>8.9612984661829639E-2</v>
      </c>
      <c r="E25" s="3"/>
      <c r="F25" s="3"/>
      <c r="G25" s="3"/>
      <c r="H25" s="3"/>
      <c r="I25" s="3"/>
      <c r="J25" s="3"/>
      <c r="K25" s="3"/>
      <c r="L25" s="8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5">
      <c r="A26" s="3">
        <v>0</v>
      </c>
      <c r="B26" s="3">
        <v>5.5209999999999999</v>
      </c>
      <c r="C26" s="3">
        <f t="shared" si="0"/>
        <v>5.7182705033348062</v>
      </c>
      <c r="D26" s="3">
        <f t="shared" si="1"/>
        <v>3.8915651485967838E-2</v>
      </c>
      <c r="E26" s="3"/>
      <c r="F26" s="3"/>
      <c r="G26" s="3"/>
      <c r="H26" s="3"/>
      <c r="I26" s="3"/>
      <c r="J26" s="3"/>
      <c r="K26" s="3"/>
      <c r="L26" s="8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5">
      <c r="A27" s="3">
        <v>40</v>
      </c>
      <c r="B27" s="3">
        <v>5.0140000000000002</v>
      </c>
      <c r="C27" s="3">
        <f t="shared" si="0"/>
        <v>4.5094769632333938</v>
      </c>
      <c r="D27" s="3">
        <f t="shared" si="1"/>
        <v>0.25454349462819853</v>
      </c>
      <c r="E27" s="3"/>
      <c r="F27" s="3"/>
      <c r="G27" s="3"/>
      <c r="H27" s="3"/>
      <c r="I27" s="3"/>
      <c r="J27" s="3"/>
      <c r="K27" s="3"/>
      <c r="L27" s="8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5">
      <c r="A28" s="3">
        <v>60</v>
      </c>
      <c r="B28" s="3">
        <v>2.4300000000000002</v>
      </c>
      <c r="C28" s="3">
        <f t="shared" si="0"/>
        <v>2.1443542795114672</v>
      </c>
      <c r="D28" s="3">
        <f t="shared" si="1"/>
        <v>8.1593477633413111E-2</v>
      </c>
      <c r="E28" s="3"/>
      <c r="F28" s="3"/>
      <c r="G28" s="3"/>
      <c r="H28" s="3"/>
      <c r="I28" s="3"/>
      <c r="J28" s="3"/>
      <c r="K28" s="3"/>
      <c r="L28" s="8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5">
      <c r="A29" s="3">
        <v>20</v>
      </c>
      <c r="B29" s="3">
        <v>4.8959999999999999</v>
      </c>
      <c r="C29" s="3">
        <f t="shared" si="0"/>
        <v>5.6924819185137761</v>
      </c>
      <c r="D29" s="3">
        <f t="shared" si="1"/>
        <v>0.6343834465193855</v>
      </c>
      <c r="E29" s="3"/>
      <c r="F29" s="3"/>
      <c r="G29" s="3"/>
      <c r="H29" s="3"/>
      <c r="I29" s="3"/>
      <c r="J29" s="3"/>
      <c r="K29" s="3"/>
      <c r="L29" s="8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5">
      <c r="A30" s="3">
        <v>40</v>
      </c>
      <c r="B30" s="3">
        <v>4.3099999999999996</v>
      </c>
      <c r="C30" s="3">
        <f t="shared" si="0"/>
        <v>4.5094769632333938</v>
      </c>
      <c r="D30" s="3">
        <f t="shared" si="1"/>
        <v>3.979105886081688E-2</v>
      </c>
      <c r="E30" s="3"/>
      <c r="F30" s="3"/>
      <c r="G30" s="3"/>
      <c r="H30" s="3"/>
      <c r="I30" s="3"/>
      <c r="J30" s="3"/>
      <c r="K30" s="3"/>
      <c r="L30" s="8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5">
      <c r="A31" s="3">
        <v>60</v>
      </c>
      <c r="B31" s="3">
        <v>2.0329999999999999</v>
      </c>
      <c r="C31" s="3">
        <f t="shared" si="0"/>
        <v>2.1443542795114672</v>
      </c>
      <c r="D31" s="3">
        <f t="shared" si="1"/>
        <v>1.2399775565517976E-2</v>
      </c>
      <c r="E31" s="3"/>
      <c r="F31" s="3"/>
      <c r="G31" s="3"/>
      <c r="H31" s="3"/>
      <c r="I31" s="3"/>
      <c r="J31" s="3"/>
      <c r="K31" s="3"/>
      <c r="L31" s="8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5">
      <c r="A32" s="3">
        <v>0</v>
      </c>
      <c r="B32" s="3">
        <v>5.968</v>
      </c>
      <c r="C32" s="3">
        <f t="shared" si="0"/>
        <v>5.7182705033348062</v>
      </c>
      <c r="D32" s="3">
        <f t="shared" si="1"/>
        <v>6.2364821504651002E-2</v>
      </c>
      <c r="E32" s="3"/>
      <c r="F32" s="3"/>
      <c r="G32" s="3"/>
      <c r="H32" s="3"/>
      <c r="I32" s="3"/>
      <c r="J32" s="3"/>
      <c r="K32" s="3"/>
      <c r="L32" s="8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x14ac:dyDescent="0.25">
      <c r="A33" s="3">
        <v>40</v>
      </c>
      <c r="B33" s="3">
        <v>5.3360000000000003</v>
      </c>
      <c r="C33" s="3">
        <f t="shared" si="0"/>
        <v>4.5094769632333938</v>
      </c>
      <c r="D33" s="3">
        <f t="shared" si="1"/>
        <v>0.68314033030589327</v>
      </c>
      <c r="E33" s="3"/>
      <c r="F33" s="3"/>
      <c r="G33" s="3"/>
      <c r="H33" s="3"/>
      <c r="I33" s="3"/>
      <c r="J33" s="3"/>
      <c r="K33" s="3"/>
      <c r="L33" s="8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5">
      <c r="A34" s="3">
        <v>60</v>
      </c>
      <c r="B34" s="3">
        <v>2.8450000000000002</v>
      </c>
      <c r="C34" s="3">
        <f t="shared" si="0"/>
        <v>2.1443542795114672</v>
      </c>
      <c r="D34" s="3">
        <f t="shared" si="1"/>
        <v>0.49090442563889553</v>
      </c>
      <c r="E34" s="3"/>
      <c r="F34" s="3"/>
      <c r="G34" s="3"/>
      <c r="H34" s="3"/>
      <c r="I34" s="3"/>
      <c r="J34" s="3"/>
      <c r="K34" s="3"/>
      <c r="L34" s="8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5">
      <c r="A35" s="3">
        <v>20</v>
      </c>
      <c r="B35" s="3">
        <v>5.2380000000000004</v>
      </c>
      <c r="C35" s="3">
        <f t="shared" si="0"/>
        <v>5.6924819185137761</v>
      </c>
      <c r="D35" s="3">
        <f t="shared" si="1"/>
        <v>0.20655381425596217</v>
      </c>
      <c r="E35" s="3"/>
      <c r="F35" s="3"/>
      <c r="G35" s="3"/>
      <c r="H35" s="3"/>
      <c r="I35" s="3"/>
      <c r="J35" s="3"/>
      <c r="K35" s="3"/>
      <c r="L35" s="8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5">
      <c r="A36" s="3">
        <v>40</v>
      </c>
      <c r="B36" s="3">
        <v>4.6719999999999997</v>
      </c>
      <c r="C36" s="3">
        <f t="shared" si="0"/>
        <v>4.5094769632333938</v>
      </c>
      <c r="D36" s="3">
        <f t="shared" si="1"/>
        <v>2.641373747983955E-2</v>
      </c>
      <c r="E36" s="3"/>
      <c r="F36" s="3"/>
      <c r="G36" s="3"/>
      <c r="H36" s="3"/>
      <c r="I36" s="3"/>
      <c r="J36" s="3"/>
      <c r="K36" s="3"/>
      <c r="L36" s="8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5">
      <c r="A37" s="3">
        <v>60</v>
      </c>
      <c r="B37" s="3">
        <v>2.431</v>
      </c>
      <c r="C37" s="3">
        <f t="shared" si="0"/>
        <v>2.1443542795114672</v>
      </c>
      <c r="D37" s="3">
        <f t="shared" si="1"/>
        <v>8.2165769074390119E-2</v>
      </c>
      <c r="E37" s="3"/>
      <c r="F37" s="3"/>
      <c r="G37" s="3"/>
      <c r="H37" s="3"/>
      <c r="I37" s="3"/>
      <c r="J37" s="3"/>
      <c r="K37" s="3"/>
      <c r="L37" s="8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5">
      <c r="A38" s="1" t="s">
        <v>20</v>
      </c>
      <c r="B38" s="3"/>
      <c r="C38" s="3"/>
      <c r="D38" s="3">
        <f>SUM(D2:D37)</f>
        <v>6.9839529723131157</v>
      </c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x14ac:dyDescent="0.25">
      <c r="A41" s="10">
        <v>0</v>
      </c>
      <c r="B41" s="10"/>
      <c r="C41" s="10">
        <f xml:space="preserve"> LOG((10^$G$4 ) * EXP(-$G$3 *A41 ) * ( EXP($G$3 * $G$2))/(1+(EXP($G$3 * $G$2) - 1) *EXP(-$G$3*A41)))</f>
        <v>5.7182705033348062</v>
      </c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x14ac:dyDescent="0.25">
      <c r="A42" s="10">
        <v>0.6</v>
      </c>
      <c r="B42" s="10"/>
      <c r="C42" s="10">
        <f t="shared" ref="C42:C105" si="2" xml:space="preserve"> LOG((10^$G$4 ) * EXP(-$G$3 *A42 ) * ( EXP($G$3 * $G$2))/(1+(EXP($G$3 * $G$2) - 1) *EXP(-$G$3*A42)))</f>
        <v>5.718251093019818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x14ac:dyDescent="0.25">
      <c r="A43" s="10">
        <v>1.2</v>
      </c>
      <c r="B43" s="10"/>
      <c r="C43" s="10">
        <f t="shared" si="2"/>
        <v>5.7182281952603393</v>
      </c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x14ac:dyDescent="0.25">
      <c r="A44" s="10">
        <v>1.7999999999999998</v>
      </c>
      <c r="B44" s="10"/>
      <c r="C44" s="10">
        <f t="shared" si="2"/>
        <v>5.7182011837048243</v>
      </c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x14ac:dyDescent="0.25">
      <c r="A45" s="10">
        <v>2.4</v>
      </c>
      <c r="B45" s="10"/>
      <c r="C45" s="10">
        <f t="shared" si="2"/>
        <v>5.7181693196003831</v>
      </c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x14ac:dyDescent="0.25">
      <c r="A46" s="10">
        <v>3</v>
      </c>
      <c r="B46" s="10"/>
      <c r="C46" s="10">
        <f t="shared" si="2"/>
        <v>5.7181317316581319</v>
      </c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x14ac:dyDescent="0.25">
      <c r="A47" s="10">
        <v>3.6</v>
      </c>
      <c r="B47" s="10"/>
      <c r="C47" s="10">
        <f t="shared" si="2"/>
        <v>5.7180873923259812</v>
      </c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x14ac:dyDescent="0.25">
      <c r="A48" s="10">
        <v>4.2</v>
      </c>
      <c r="B48" s="10"/>
      <c r="C48" s="10">
        <f t="shared" si="2"/>
        <v>5.7180350898334025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x14ac:dyDescent="0.25">
      <c r="A49" s="10">
        <v>4.8</v>
      </c>
      <c r="B49" s="10"/>
      <c r="C49" s="10">
        <f t="shared" si="2"/>
        <v>5.7179733952624963</v>
      </c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x14ac:dyDescent="0.25">
      <c r="A50" s="10">
        <v>5.3999999999999995</v>
      </c>
      <c r="B50" s="10"/>
      <c r="C50" s="10">
        <f t="shared" si="2"/>
        <v>5.7179006237711985</v>
      </c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x14ac:dyDescent="0.25">
      <c r="A51" s="10">
        <v>5.9999999999999991</v>
      </c>
      <c r="B51" s="10"/>
      <c r="C51" s="10">
        <f t="shared" si="2"/>
        <v>5.7178147889450761</v>
      </c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x14ac:dyDescent="0.25">
      <c r="A52" s="10">
        <v>6.5999999999999988</v>
      </c>
      <c r="B52" s="10"/>
      <c r="C52" s="10">
        <f t="shared" si="2"/>
        <v>5.7177135490808109</v>
      </c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x14ac:dyDescent="0.25">
      <c r="A53" s="10">
        <v>7.1999999999999984</v>
      </c>
      <c r="B53" s="10"/>
      <c r="C53" s="10">
        <f t="shared" si="2"/>
        <v>5.7175941440042299</v>
      </c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x14ac:dyDescent="0.25">
      <c r="A54" s="10">
        <v>7.799999999999998</v>
      </c>
      <c r="B54" s="10"/>
      <c r="C54" s="10">
        <f t="shared" si="2"/>
        <v>5.7174533207951068</v>
      </c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x14ac:dyDescent="0.25">
      <c r="A55" s="10">
        <v>8.3999999999999986</v>
      </c>
      <c r="B55" s="10"/>
      <c r="C55" s="10">
        <f t="shared" si="2"/>
        <v>5.7172872465268476</v>
      </c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x14ac:dyDescent="0.25">
      <c r="A56" s="10">
        <v>8.9999999999999982</v>
      </c>
      <c r="B56" s="10"/>
      <c r="C56" s="10">
        <f t="shared" si="2"/>
        <v>5.7170914058284739</v>
      </c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x14ac:dyDescent="0.25">
      <c r="A57" s="10">
        <v>9.5999999999999979</v>
      </c>
      <c r="B57" s="10"/>
      <c r="C57" s="10">
        <f t="shared" si="2"/>
        <v>5.7168604807366608</v>
      </c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x14ac:dyDescent="0.25">
      <c r="A58" s="10">
        <v>10.199999999999998</v>
      </c>
      <c r="B58" s="10"/>
      <c r="C58" s="10">
        <f t="shared" si="2"/>
        <v>5.7165882099255505</v>
      </c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x14ac:dyDescent="0.25">
      <c r="A59" s="10">
        <v>10.799999999999997</v>
      </c>
      <c r="B59" s="10"/>
      <c r="C59" s="10">
        <f t="shared" si="2"/>
        <v>5.7162672239822303</v>
      </c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x14ac:dyDescent="0.25">
      <c r="A60" s="10">
        <v>11.399999999999997</v>
      </c>
      <c r="B60" s="10"/>
      <c r="C60" s="10">
        <f t="shared" si="2"/>
        <v>5.7158888529394485</v>
      </c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x14ac:dyDescent="0.25">
      <c r="A61" s="10">
        <v>11.999999999999996</v>
      </c>
      <c r="B61" s="10"/>
      <c r="C61" s="10">
        <f t="shared" si="2"/>
        <v>5.7154429017921489</v>
      </c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x14ac:dyDescent="0.25">
      <c r="A62" s="10">
        <v>12.599999999999996</v>
      </c>
      <c r="B62" s="10"/>
      <c r="C62" s="10">
        <f t="shared" si="2"/>
        <v>5.7149173892247811</v>
      </c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x14ac:dyDescent="0.25">
      <c r="A63" s="10">
        <v>13.199999999999996</v>
      </c>
      <c r="B63" s="10"/>
      <c r="C63" s="10">
        <f t="shared" si="2"/>
        <v>5.7142982442854482</v>
      </c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x14ac:dyDescent="0.25">
      <c r="A64" s="10">
        <v>13.799999999999995</v>
      </c>
      <c r="B64" s="10"/>
      <c r="C64" s="10">
        <f t="shared" si="2"/>
        <v>5.71356895529662</v>
      </c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x14ac:dyDescent="0.25">
      <c r="A65" s="10">
        <v>14.399999999999995</v>
      </c>
      <c r="B65" s="10"/>
      <c r="C65" s="10">
        <f t="shared" si="2"/>
        <v>5.7127101649438572</v>
      </c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x14ac:dyDescent="0.25">
      <c r="A66" s="10">
        <v>14.999999999999995</v>
      </c>
      <c r="B66" s="10"/>
      <c r="C66" s="10">
        <f t="shared" si="2"/>
        <v>5.7116992053105218</v>
      </c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x14ac:dyDescent="0.25">
      <c r="A67" s="10">
        <v>15.599999999999994</v>
      </c>
      <c r="B67" s="10"/>
      <c r="C67" s="10">
        <f t="shared" si="2"/>
        <v>5.7105095667350634</v>
      </c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x14ac:dyDescent="0.25">
      <c r="A68" s="10">
        <v>16.199999999999996</v>
      </c>
      <c r="B68" s="10"/>
      <c r="C68" s="10">
        <f t="shared" si="2"/>
        <v>5.7091102949048569</v>
      </c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x14ac:dyDescent="0.25">
      <c r="A69" s="10">
        <v>16.799999999999997</v>
      </c>
      <c r="B69" s="10"/>
      <c r="C69" s="10">
        <f t="shared" si="2"/>
        <v>5.7074653117614202</v>
      </c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x14ac:dyDescent="0.25">
      <c r="A70" s="10">
        <v>17.399999999999999</v>
      </c>
      <c r="B70" s="10"/>
      <c r="C70" s="10">
        <f t="shared" si="2"/>
        <v>5.7055326578286429</v>
      </c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x14ac:dyDescent="0.25">
      <c r="A71" s="10">
        <v>18</v>
      </c>
      <c r="B71" s="10"/>
      <c r="C71" s="10">
        <f t="shared" si="2"/>
        <v>5.7032636568046353</v>
      </c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x14ac:dyDescent="0.25">
      <c r="A72" s="10">
        <v>18.600000000000001</v>
      </c>
      <c r="B72" s="10"/>
      <c r="C72" s="10">
        <f t="shared" si="2"/>
        <v>5.7006020080605726</v>
      </c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x14ac:dyDescent="0.25">
      <c r="A73" s="10">
        <v>19.200000000000003</v>
      </c>
      <c r="B73" s="10"/>
      <c r="C73" s="10">
        <f t="shared" si="2"/>
        <v>5.6974828195024845</v>
      </c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x14ac:dyDescent="0.25">
      <c r="A74" s="10">
        <v>19.800000000000004</v>
      </c>
      <c r="B74" s="10"/>
      <c r="C74" s="10">
        <f t="shared" si="2"/>
        <v>5.6938316025356528</v>
      </c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x14ac:dyDescent="0.25">
      <c r="A75" s="10">
        <v>20.400000000000006</v>
      </c>
      <c r="B75" s="10"/>
      <c r="C75" s="10">
        <f t="shared" si="2"/>
        <v>5.6895632630520119</v>
      </c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x14ac:dyDescent="0.25">
      <c r="A76" s="10">
        <v>21.000000000000007</v>
      </c>
      <c r="B76" s="10"/>
      <c r="C76" s="10">
        <f t="shared" si="2"/>
        <v>5.6845811377256847</v>
      </c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x14ac:dyDescent="0.25">
      <c r="A77" s="10">
        <v>21.600000000000009</v>
      </c>
      <c r="B77" s="10"/>
      <c r="C77" s="10">
        <f t="shared" si="2"/>
        <v>5.6787761434367638</v>
      </c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x14ac:dyDescent="0.25">
      <c r="A78" s="10">
        <v>22.20000000000001</v>
      </c>
      <c r="B78" s="10"/>
      <c r="C78" s="10">
        <f t="shared" si="2"/>
        <v>5.672026128806233</v>
      </c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x14ac:dyDescent="0.25">
      <c r="A79" s="10">
        <v>22.800000000000011</v>
      </c>
      <c r="B79" s="10"/>
      <c r="C79" s="10">
        <f t="shared" si="2"/>
        <v>5.6641955392540986</v>
      </c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x14ac:dyDescent="0.25">
      <c r="A80" s="10">
        <v>23.400000000000013</v>
      </c>
      <c r="B80" s="10"/>
      <c r="C80" s="10">
        <f t="shared" si="2"/>
        <v>5.6551355281877207</v>
      </c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x14ac:dyDescent="0.25">
      <c r="A81" s="10">
        <v>24.000000000000014</v>
      </c>
      <c r="B81" s="10"/>
      <c r="C81" s="10">
        <f t="shared" si="2"/>
        <v>5.6446846629739618</v>
      </c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x14ac:dyDescent="0.25">
      <c r="A82" s="10">
        <v>24.600000000000016</v>
      </c>
      <c r="B82" s="10"/>
      <c r="C82" s="10">
        <f t="shared" si="2"/>
        <v>5.6326703798286806</v>
      </c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x14ac:dyDescent="0.25">
      <c r="A83" s="10">
        <v>25.200000000000017</v>
      </c>
      <c r="B83" s="10"/>
      <c r="C83" s="10">
        <f t="shared" si="2"/>
        <v>5.6189113300363553</v>
      </c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x14ac:dyDescent="0.25">
      <c r="A84" s="10">
        <v>25.800000000000018</v>
      </c>
      <c r="B84" s="10"/>
      <c r="C84" s="10">
        <f t="shared" si="2"/>
        <v>5.6032207240361105</v>
      </c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x14ac:dyDescent="0.25">
      <c r="A85" s="10">
        <v>26.40000000000002</v>
      </c>
      <c r="B85" s="10"/>
      <c r="C85" s="10">
        <f t="shared" si="2"/>
        <v>5.5854107142689777</v>
      </c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x14ac:dyDescent="0.25">
      <c r="A86" s="10">
        <v>27.000000000000021</v>
      </c>
      <c r="B86" s="10"/>
      <c r="C86" s="10">
        <f t="shared" si="2"/>
        <v>5.5652977604119345</v>
      </c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x14ac:dyDescent="0.25">
      <c r="A87" s="10">
        <v>27.600000000000023</v>
      </c>
      <c r="B87" s="10"/>
      <c r="C87" s="10">
        <f t="shared" si="2"/>
        <v>5.5427087963264654</v>
      </c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x14ac:dyDescent="0.25">
      <c r="A88" s="10">
        <v>28.200000000000024</v>
      </c>
      <c r="B88" s="10"/>
      <c r="C88" s="10">
        <f t="shared" si="2"/>
        <v>5.5174878799119158</v>
      </c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x14ac:dyDescent="0.25">
      <c r="A89" s="10">
        <v>28.800000000000026</v>
      </c>
      <c r="B89" s="10"/>
      <c r="C89" s="10">
        <f t="shared" si="2"/>
        <v>5.489502877118702</v>
      </c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x14ac:dyDescent="0.25">
      <c r="A90" s="10">
        <v>29.400000000000027</v>
      </c>
      <c r="B90" s="10"/>
      <c r="C90" s="10">
        <f t="shared" si="2"/>
        <v>5.4586516377409451</v>
      </c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x14ac:dyDescent="0.25">
      <c r="A91" s="10">
        <v>30.000000000000028</v>
      </c>
      <c r="B91" s="10"/>
      <c r="C91" s="10">
        <f t="shared" si="2"/>
        <v>5.4248670911933639</v>
      </c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x14ac:dyDescent="0.25">
      <c r="A92" s="10">
        <v>30.60000000000003</v>
      </c>
      <c r="B92" s="10"/>
      <c r="C92" s="10">
        <f t="shared" si="2"/>
        <v>5.388120744513345</v>
      </c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x14ac:dyDescent="0.25">
      <c r="A93" s="10">
        <v>31.200000000000031</v>
      </c>
      <c r="B93" s="10"/>
      <c r="C93" s="10">
        <f t="shared" si="2"/>
        <v>5.3484242048542763</v>
      </c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x14ac:dyDescent="0.25">
      <c r="A94" s="10">
        <v>31.800000000000033</v>
      </c>
      <c r="B94" s="10"/>
      <c r="C94" s="10">
        <f t="shared" si="2"/>
        <v>5.3058285566447703</v>
      </c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x14ac:dyDescent="0.25">
      <c r="A95" s="10">
        <v>32.400000000000034</v>
      </c>
      <c r="B95" s="10"/>
      <c r="C95" s="10">
        <f t="shared" si="2"/>
        <v>5.2604216632777714</v>
      </c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x14ac:dyDescent="0.25">
      <c r="A96" s="10">
        <v>33.000000000000036</v>
      </c>
      <c r="B96" s="10"/>
      <c r="C96" s="10">
        <f t="shared" si="2"/>
        <v>5.212323689718291</v>
      </c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x14ac:dyDescent="0.25">
      <c r="A97" s="10">
        <v>33.600000000000037</v>
      </c>
      <c r="B97" s="10"/>
      <c r="C97" s="10">
        <f t="shared" si="2"/>
        <v>5.1616813145259277</v>
      </c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x14ac:dyDescent="0.25">
      <c r="A98" s="10">
        <v>34.200000000000038</v>
      </c>
      <c r="B98" s="10"/>
      <c r="C98" s="10">
        <f t="shared" si="2"/>
        <v>5.10866119102878</v>
      </c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x14ac:dyDescent="0.25">
      <c r="A99" s="10">
        <v>34.80000000000004</v>
      </c>
      <c r="B99" s="10"/>
      <c r="C99" s="10">
        <f t="shared" si="2"/>
        <v>5.0534432217071723</v>
      </c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x14ac:dyDescent="0.25">
      <c r="A100" s="10">
        <v>35.400000000000041</v>
      </c>
      <c r="B100" s="10"/>
      <c r="C100" s="10">
        <f t="shared" si="2"/>
        <v>4.9962141402447813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x14ac:dyDescent="0.25">
      <c r="A101" s="10">
        <v>36.000000000000043</v>
      </c>
      <c r="B101" s="10"/>
      <c r="C101" s="10">
        <f t="shared" si="2"/>
        <v>4.9371617775170265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x14ac:dyDescent="0.25">
      <c r="A102" s="10">
        <v>36.600000000000044</v>
      </c>
      <c r="B102" s="10"/>
      <c r="C102" s="10">
        <f t="shared" si="2"/>
        <v>4.8764702499731571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x14ac:dyDescent="0.25">
      <c r="A103" s="10">
        <v>37.200000000000045</v>
      </c>
      <c r="B103" s="10"/>
      <c r="C103" s="10">
        <f t="shared" si="2"/>
        <v>4.8143161765766367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x14ac:dyDescent="0.25">
      <c r="A104" s="10">
        <v>38.11</v>
      </c>
      <c r="B104" s="10"/>
      <c r="C104" s="10">
        <f t="shared" si="2"/>
        <v>4.7176266624602974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x14ac:dyDescent="0.25">
      <c r="A105" s="10">
        <v>38.400000000000048</v>
      </c>
      <c r="B105" s="10"/>
      <c r="C105" s="10">
        <f t="shared" si="2"/>
        <v>4.6862737746880727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x14ac:dyDescent="0.25">
      <c r="A106" s="10">
        <v>39.00000000000005</v>
      </c>
      <c r="B106" s="10"/>
      <c r="C106" s="10">
        <f t="shared" ref="C106:C140" si="3" xml:space="preserve"> LOG((10^$G$4 ) * EXP(-$G$3 *A106 ) * ( EXP($G$3 * $G$2))/(1+(EXP($G$3 * $G$2) - 1) *EXP(-$G$3*A106)))</f>
        <v>4.6206809554309043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x14ac:dyDescent="0.25">
      <c r="A107" s="10">
        <v>39.600000000000051</v>
      </c>
      <c r="B107" s="10"/>
      <c r="C107" s="10">
        <f t="shared" si="3"/>
        <v>4.5542152610642095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x14ac:dyDescent="0.25">
      <c r="A108" s="10">
        <v>40.200000000000053</v>
      </c>
      <c r="B108" s="10"/>
      <c r="C108" s="10">
        <f t="shared" si="3"/>
        <v>4.4869912343699934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x14ac:dyDescent="0.25">
      <c r="A109" s="10">
        <v>40.800000000000054</v>
      </c>
      <c r="B109" s="10"/>
      <c r="C109" s="10">
        <f t="shared" si="3"/>
        <v>4.4191106936633613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x14ac:dyDescent="0.25">
      <c r="A110" s="10">
        <v>41.400000000000055</v>
      </c>
      <c r="B110" s="10"/>
      <c r="C110" s="10">
        <f t="shared" si="3"/>
        <v>4.3506635100915219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x14ac:dyDescent="0.25">
      <c r="A111" s="10">
        <v>42.000000000000057</v>
      </c>
      <c r="B111" s="10"/>
      <c r="C111" s="10">
        <f t="shared" si="3"/>
        <v>4.2817285329730739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x14ac:dyDescent="0.25">
      <c r="A112" s="10">
        <v>42.600000000000058</v>
      </c>
      <c r="B112" s="10"/>
      <c r="C112" s="10">
        <f t="shared" si="3"/>
        <v>4.212374586676872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x14ac:dyDescent="0.25">
      <c r="A113" s="10">
        <v>43.20000000000006</v>
      </c>
      <c r="B113" s="10"/>
      <c r="C113" s="10">
        <f t="shared" si="3"/>
        <v>4.1426614822917616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x14ac:dyDescent="0.25">
      <c r="A114" s="10">
        <v>43.800000000000061</v>
      </c>
      <c r="B114" s="10"/>
      <c r="C114" s="10">
        <f t="shared" si="3"/>
        <v>4.0726410040694638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x14ac:dyDescent="0.25">
      <c r="A115" s="10">
        <v>44.400000000000063</v>
      </c>
      <c r="B115" s="10"/>
      <c r="C115" s="10">
        <f t="shared" si="3"/>
        <v>4.0023578441273786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x14ac:dyDescent="0.25">
      <c r="A116" s="10">
        <v>45.000000000000064</v>
      </c>
      <c r="B116" s="10"/>
      <c r="C116" s="10">
        <f t="shared" si="3"/>
        <v>3.9318504693593352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x14ac:dyDescent="0.25">
      <c r="A117" s="10">
        <v>45.600000000000065</v>
      </c>
      <c r="B117" s="10"/>
      <c r="C117" s="10">
        <f t="shared" si="3"/>
        <v>3.8611519123033617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x14ac:dyDescent="0.25">
      <c r="A118" s="10">
        <v>46.200000000000067</v>
      </c>
      <c r="B118" s="10"/>
      <c r="C118" s="10">
        <f t="shared" si="3"/>
        <v>3.7902904833121158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x14ac:dyDescent="0.25">
      <c r="A119" s="10">
        <v>46.800000000000068</v>
      </c>
      <c r="B119" s="10"/>
      <c r="C119" s="10">
        <f t="shared" si="3"/>
        <v>3.7192904052156974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x14ac:dyDescent="0.25">
      <c r="A120" s="10">
        <v>47.40000000000007</v>
      </c>
      <c r="B120" s="10"/>
      <c r="C120" s="10">
        <f t="shared" si="3"/>
        <v>3.6481723741648016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x14ac:dyDescent="0.25">
      <c r="A121" s="10">
        <v>48.000000000000071</v>
      </c>
      <c r="B121" s="10"/>
      <c r="C121" s="10">
        <f t="shared" si="3"/>
        <v>3.5769540518388481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x14ac:dyDescent="0.25">
      <c r="A122" s="10">
        <v>48.600000000000072</v>
      </c>
      <c r="B122" s="10"/>
      <c r="C122" s="10">
        <f t="shared" si="3"/>
        <v>3.5056504949777594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x14ac:dyDescent="0.25">
      <c r="A123" s="10">
        <v>49.200000000000074</v>
      </c>
      <c r="B123" s="10"/>
      <c r="C123" s="10">
        <f t="shared" si="3"/>
        <v>3.434274528465397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x14ac:dyDescent="0.25">
      <c r="A124" s="10">
        <v>49.800000000000075</v>
      </c>
      <c r="B124" s="10"/>
      <c r="C124" s="10">
        <f t="shared" si="3"/>
        <v>3.3628370681232962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x14ac:dyDescent="0.25">
      <c r="A125" s="10">
        <v>50.400000000000077</v>
      </c>
      <c r="B125" s="10"/>
      <c r="C125" s="10">
        <f t="shared" si="3"/>
        <v>3.2913473990879547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x14ac:dyDescent="0.25">
      <c r="A126" s="10">
        <v>51.000000000000078</v>
      </c>
      <c r="B126" s="10"/>
      <c r="C126" s="10">
        <f t="shared" si="3"/>
        <v>3.2198134152323443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x14ac:dyDescent="0.25">
      <c r="A127" s="10">
        <v>51.60000000000008</v>
      </c>
      <c r="B127" s="10"/>
      <c r="C127" s="10">
        <f t="shared" si="3"/>
        <v>3.1482418246149848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x14ac:dyDescent="0.25">
      <c r="A128" s="10">
        <v>52.200000000000081</v>
      </c>
      <c r="B128" s="10"/>
      <c r="C128" s="10">
        <f t="shared" si="3"/>
        <v>3.076638325440463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x14ac:dyDescent="0.25">
      <c r="A129" s="10">
        <v>52.800000000000082</v>
      </c>
      <c r="B129" s="10"/>
      <c r="C129" s="10">
        <f t="shared" si="3"/>
        <v>3.0050077565219842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x14ac:dyDescent="0.25">
      <c r="A130" s="10">
        <v>53.400000000000084</v>
      </c>
      <c r="B130" s="10"/>
      <c r="C130" s="10">
        <f t="shared" si="3"/>
        <v>2.9333542257667942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x14ac:dyDescent="0.25">
      <c r="A131" s="10">
        <v>54.000000000000085</v>
      </c>
      <c r="B131" s="10"/>
      <c r="C131" s="10">
        <f t="shared" si="3"/>
        <v>2.8616812197694603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x14ac:dyDescent="0.25">
      <c r="A132" s="10">
        <v>54.600000000000087</v>
      </c>
      <c r="B132" s="10"/>
      <c r="C132" s="10">
        <f t="shared" si="3"/>
        <v>2.7899916972009375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x14ac:dyDescent="0.25">
      <c r="A133" s="10">
        <v>55.200000000000088</v>
      </c>
      <c r="B133" s="10"/>
      <c r="C133" s="10">
        <f t="shared" si="3"/>
        <v>2.7182881683246896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x14ac:dyDescent="0.25">
      <c r="A134" s="10">
        <v>55.80000000000009</v>
      </c>
      <c r="B134" s="10"/>
      <c r="C134" s="10">
        <f t="shared" si="3"/>
        <v>2.6465727626542486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x14ac:dyDescent="0.25">
      <c r="A135" s="10">
        <v>56.400000000000091</v>
      </c>
      <c r="B135" s="10"/>
      <c r="C135" s="10">
        <f t="shared" si="3"/>
        <v>2.5748472864873091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x14ac:dyDescent="0.25">
      <c r="A136" s="10">
        <v>57.000000000000092</v>
      </c>
      <c r="B136" s="10"/>
      <c r="C136" s="10">
        <f t="shared" si="3"/>
        <v>2.5031132718071216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x14ac:dyDescent="0.25">
      <c r="A137" s="10">
        <v>57.600000000000094</v>
      </c>
      <c r="B137" s="10"/>
      <c r="C137" s="10">
        <f t="shared" si="3"/>
        <v>2.4313720178292253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x14ac:dyDescent="0.25">
      <c r="A138" s="10">
        <v>58.200000000000095</v>
      </c>
      <c r="B138" s="10"/>
      <c r="C138" s="10">
        <f t="shared" si="3"/>
        <v>2.3596246262872418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x14ac:dyDescent="0.25">
      <c r="A139" s="10">
        <v>58.800000000000097</v>
      </c>
      <c r="B139" s="10"/>
      <c r="C139" s="10">
        <f t="shared" si="3"/>
        <v>2.2878720313923249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x14ac:dyDescent="0.25">
      <c r="A140" s="10">
        <v>59.400000000000098</v>
      </c>
      <c r="B140" s="10"/>
      <c r="C140" s="10">
        <f t="shared" si="3"/>
        <v>2.2161150252638726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</sheetData>
  <mergeCells count="1">
    <mergeCell ref="F12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 Food Data 54C</vt:lpstr>
      <vt:lpstr>12662_Geeraerd_Shoulder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Sous Vide Whole-fillet Data 54C</dc:title>
  <dc:creator>Andrew Close</dc:creator>
  <cp:lastModifiedBy>Ginn, Michael</cp:lastModifiedBy>
  <dcterms:created xsi:type="dcterms:W3CDTF">2015-01-26T15:57:44Z</dcterms:created>
  <dcterms:modified xsi:type="dcterms:W3CDTF">2016-11-01T18:16:47Z</dcterms:modified>
</cp:coreProperties>
</file>