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300" windowWidth="20730" windowHeight="11760" tabRatio="863"/>
  </bookViews>
  <sheets>
    <sheet name="Time-temperature 60C All Data" sheetId="188" r:id="rId1"/>
    <sheet name="11253_BiphasicShoulder" sheetId="337" r:id="rId2"/>
    <sheet name="11253" sheetId="203" r:id="rId3"/>
    <sheet name="11368_Geeraerd_Shoulder_Tail" sheetId="364" r:id="rId4"/>
    <sheet name="11368" sheetId="204" r:id="rId5"/>
    <sheet name="11762_Biphasic" sheetId="315" r:id="rId6"/>
    <sheet name="11762" sheetId="205" r:id="rId7"/>
    <sheet name="12610_Albert" sheetId="307" r:id="rId8"/>
    <sheet name="12610" sheetId="206" r:id="rId9"/>
    <sheet name="12628_Albert" sheetId="291" r:id="rId10"/>
    <sheet name="12628" sheetId="207" r:id="rId11"/>
    <sheet name="12645_Coroller" sheetId="275" r:id="rId12"/>
    <sheet name="12645" sheetId="208" r:id="rId13"/>
    <sheet name="12662_Coroller" sheetId="267" r:id="rId14"/>
    <sheet name="12662" sheetId="209" r:id="rId15"/>
    <sheet name="12720_Coroller" sheetId="261" r:id="rId16"/>
    <sheet name="12720" sheetId="210" r:id="rId17"/>
    <sheet name="12745_Coroller" sheetId="259" r:id="rId18"/>
    <sheet name="12745" sheetId="211" r:id="rId19"/>
    <sheet name="12783_Coroller" sheetId="246" r:id="rId20"/>
    <sheet name="12783" sheetId="212" r:id="rId21"/>
    <sheet name="13121_Biphasic" sheetId="226" r:id="rId22"/>
    <sheet name="13121" sheetId="202" r:id="rId23"/>
    <sheet name="13126_Coroller" sheetId="230" r:id="rId24"/>
    <sheet name="13126" sheetId="214" r:id="rId25"/>
    <sheet name="13136_Coroller" sheetId="220" r:id="rId26"/>
    <sheet name="13136" sheetId="215" r:id="rId27"/>
    <sheet name="13163_Albert" sheetId="218" r:id="rId28"/>
    <sheet name="13163" sheetId="201" r:id="rId29"/>
  </sheets>
  <definedNames>
    <definedName name="_xlnm._FilterDatabase" localSheetId="0" hidden="1">'Time-temperature 60C All Data'!$A$1:$F$302</definedName>
    <definedName name="solver_adj" localSheetId="1" hidden="1">'11253_BiphasicShoulder'!$G$2:$G$6</definedName>
    <definedName name="solver_adj" localSheetId="3" hidden="1">'11368_Geeraerd_Shoulder_Tail'!$G$2:$G$5</definedName>
    <definedName name="solver_adj" localSheetId="5" hidden="1">'11762_Biphasic'!$G$2:$G$5</definedName>
    <definedName name="solver_adj" localSheetId="7" hidden="1">'12610_Albert'!$G$2:$G$5</definedName>
    <definedName name="solver_adj" localSheetId="9" hidden="1">'12628_Albert'!$G$2:$G$5</definedName>
    <definedName name="solver_adj" localSheetId="11" hidden="1">'12645_Coroller'!$G$2:$G$6</definedName>
    <definedName name="solver_adj" localSheetId="13" hidden="1">'12662_Coroller'!$G$2:$G$6</definedName>
    <definedName name="solver_adj" localSheetId="15" hidden="1">'12720_Coroller'!$G$2:$G$6</definedName>
    <definedName name="solver_adj" localSheetId="17" hidden="1">'12745_Coroller'!$G$2:$G$6</definedName>
    <definedName name="solver_adj" localSheetId="19" hidden="1">'12783_Coroller'!$G$2:$G$6</definedName>
    <definedName name="solver_adj" localSheetId="21" hidden="1">'13121_Biphasic'!$G$2:$G$5</definedName>
    <definedName name="solver_adj" localSheetId="23" hidden="1">'13126_Coroller'!$G$2:$G$6</definedName>
    <definedName name="solver_adj" localSheetId="25" hidden="1">'13136_Coroller'!$G$2:$G$6</definedName>
    <definedName name="solver_adj" localSheetId="27" hidden="1">'13163_Albert'!$G$2:$G$5</definedName>
    <definedName name="solver_cvg" localSheetId="1" hidden="1">0.0000000001</definedName>
    <definedName name="solver_cvg" localSheetId="3" hidden="1">0.0000000001</definedName>
    <definedName name="solver_cvg" localSheetId="5" hidden="1">0.0000000001</definedName>
    <definedName name="solver_cvg" localSheetId="7" hidden="1">0.0000000001</definedName>
    <definedName name="solver_cvg" localSheetId="9" hidden="1">0.0000000001</definedName>
    <definedName name="solver_cvg" localSheetId="11" hidden="1">0.0000000001</definedName>
    <definedName name="solver_cvg" localSheetId="13" hidden="1">0.0000000001</definedName>
    <definedName name="solver_cvg" localSheetId="15" hidden="1">0.0000000001</definedName>
    <definedName name="solver_cvg" localSheetId="17" hidden="1">0.0000000001</definedName>
    <definedName name="solver_cvg" localSheetId="19" hidden="1">0.0000000001</definedName>
    <definedName name="solver_cvg" localSheetId="21" hidden="1">0.0000000001</definedName>
    <definedName name="solver_cvg" localSheetId="23" hidden="1">0.0000000001</definedName>
    <definedName name="solver_cvg" localSheetId="25" hidden="1">0.0000000001</definedName>
    <definedName name="solver_cvg" localSheetId="27" hidden="1">0.0000000001</definedName>
    <definedName name="solver_drv" localSheetId="1" hidden="1">2</definedName>
    <definedName name="solver_drv" localSheetId="3" hidden="1">2</definedName>
    <definedName name="solver_drv" localSheetId="5" hidden="1">2</definedName>
    <definedName name="solver_drv" localSheetId="7" hidden="1">2</definedName>
    <definedName name="solver_drv" localSheetId="9" hidden="1">2</definedName>
    <definedName name="solver_drv" localSheetId="11" hidden="1">2</definedName>
    <definedName name="solver_drv" localSheetId="13" hidden="1">2</definedName>
    <definedName name="solver_drv" localSheetId="15" hidden="1">2</definedName>
    <definedName name="solver_drv" localSheetId="17" hidden="1">2</definedName>
    <definedName name="solver_drv" localSheetId="19" hidden="1">2</definedName>
    <definedName name="solver_drv" localSheetId="21" hidden="1">2</definedName>
    <definedName name="solver_drv" localSheetId="23" hidden="1">2</definedName>
    <definedName name="solver_drv" localSheetId="25" hidden="1">2</definedName>
    <definedName name="solver_drv" localSheetId="27" hidden="1">2</definedName>
    <definedName name="solver_est" localSheetId="1" hidden="1">2</definedName>
    <definedName name="solver_est" localSheetId="3" hidden="1">2</definedName>
    <definedName name="solver_est" localSheetId="5" hidden="1">2</definedName>
    <definedName name="solver_est" localSheetId="7" hidden="1">2</definedName>
    <definedName name="solver_est" localSheetId="9" hidden="1">2</definedName>
    <definedName name="solver_est" localSheetId="11" hidden="1">2</definedName>
    <definedName name="solver_est" localSheetId="13" hidden="1">2</definedName>
    <definedName name="solver_est" localSheetId="15" hidden="1">2</definedName>
    <definedName name="solver_est" localSheetId="17" hidden="1">2</definedName>
    <definedName name="solver_est" localSheetId="19" hidden="1">2</definedName>
    <definedName name="solver_est" localSheetId="21" hidden="1">2</definedName>
    <definedName name="solver_est" localSheetId="23" hidden="1">2</definedName>
    <definedName name="solver_est" localSheetId="25" hidden="1">2</definedName>
    <definedName name="solver_est" localSheetId="27" hidden="1">2</definedName>
    <definedName name="solver_itr" localSheetId="1" hidden="1">10000</definedName>
    <definedName name="solver_itr" localSheetId="3" hidden="1">10000</definedName>
    <definedName name="solver_itr" localSheetId="5" hidden="1">10000</definedName>
    <definedName name="solver_itr" localSheetId="7" hidden="1">10000</definedName>
    <definedName name="solver_itr" localSheetId="9" hidden="1">10000</definedName>
    <definedName name="solver_itr" localSheetId="11" hidden="1">10000</definedName>
    <definedName name="solver_itr" localSheetId="13" hidden="1">10000</definedName>
    <definedName name="solver_itr" localSheetId="15" hidden="1">10000</definedName>
    <definedName name="solver_itr" localSheetId="17" hidden="1">10000</definedName>
    <definedName name="solver_itr" localSheetId="19" hidden="1">10000</definedName>
    <definedName name="solver_itr" localSheetId="21" hidden="1">10000</definedName>
    <definedName name="solver_itr" localSheetId="23" hidden="1">10000</definedName>
    <definedName name="solver_itr" localSheetId="25" hidden="1">10000</definedName>
    <definedName name="solver_itr" localSheetId="27" hidden="1">10000</definedName>
    <definedName name="solver_lhs1" localSheetId="1" hidden="1">'11253_BiphasicShoulder'!$G$4</definedName>
    <definedName name="solver_lhs1" localSheetId="3" hidden="1">'11368_Geeraerd_Shoulder_Tail'!$G$4</definedName>
    <definedName name="solver_lhs1" localSheetId="5" hidden="1">'11762_Biphasic'!$G$4</definedName>
    <definedName name="solver_lhs1" localSheetId="7" hidden="1">'12610_Albert'!$G$4</definedName>
    <definedName name="solver_lhs1" localSheetId="9" hidden="1">'12628_Albert'!$G$4</definedName>
    <definedName name="solver_lhs1" localSheetId="11" hidden="1">'12645_Coroller'!$G$2</definedName>
    <definedName name="solver_lhs1" localSheetId="13" hidden="1">'12662_Coroller'!$G$2</definedName>
    <definedName name="solver_lhs1" localSheetId="15" hidden="1">'12720_Coroller'!$G$2</definedName>
    <definedName name="solver_lhs1" localSheetId="17" hidden="1">'12745_Coroller'!$G$2</definedName>
    <definedName name="solver_lhs1" localSheetId="19" hidden="1">'12783_Coroller'!$G$2</definedName>
    <definedName name="solver_lhs1" localSheetId="21" hidden="1">'13121_Biphasic'!$G$4</definedName>
    <definedName name="solver_lhs1" localSheetId="23" hidden="1">'13126_Coroller'!$G$2</definedName>
    <definedName name="solver_lhs1" localSheetId="25" hidden="1">'13136_Coroller'!$G$2</definedName>
    <definedName name="solver_lhs1" localSheetId="27" hidden="1">'13163_Albert'!$G$4</definedName>
    <definedName name="solver_lhs2" localSheetId="1" hidden="1">'11253_BiphasicShoulder'!$G$3</definedName>
    <definedName name="solver_lhs2" localSheetId="3" hidden="1">'11368_Geeraerd_Shoulder_Tail'!$G$4</definedName>
    <definedName name="solver_lhs2" localSheetId="5" hidden="1">'11762_Biphasic'!$G$3</definedName>
    <definedName name="solver_lhs2" localSheetId="7" hidden="1">'12610_Albert'!$G$4</definedName>
    <definedName name="solver_lhs2" localSheetId="9" hidden="1">'12628_Albert'!$G$4</definedName>
    <definedName name="solver_lhs2" localSheetId="11" hidden="1">'12645_Coroller'!$G$6</definedName>
    <definedName name="solver_lhs2" localSheetId="13" hidden="1">'12662_Coroller'!$G$6</definedName>
    <definedName name="solver_lhs2" localSheetId="15" hidden="1">'12720_Coroller'!$G$6</definedName>
    <definedName name="solver_lhs2" localSheetId="17" hidden="1">'12745_Coroller'!$G$6</definedName>
    <definedName name="solver_lhs2" localSheetId="19" hidden="1">'12783_Coroller'!$G$6</definedName>
    <definedName name="solver_lhs2" localSheetId="21" hidden="1">'13121_Biphasic'!$G$3</definedName>
    <definedName name="solver_lhs2" localSheetId="23" hidden="1">'13126_Coroller'!$G$6</definedName>
    <definedName name="solver_lhs2" localSheetId="25" hidden="1">'13136_Coroller'!$G$6</definedName>
    <definedName name="solver_lhs2" localSheetId="27" hidden="1">'13163_Albert'!$G$4</definedName>
    <definedName name="solver_lhs3" localSheetId="1" hidden="1">'11253_BiphasicShoulder'!$G$6</definedName>
    <definedName name="solver_lhs3" localSheetId="5" hidden="1">'11762_Biphasic'!$G$3</definedName>
    <definedName name="solver_lhs3" localSheetId="7" hidden="1">'12610_Albert'!$G$3</definedName>
    <definedName name="solver_lhs3" localSheetId="9" hidden="1">'12628_Albert'!$G$3</definedName>
    <definedName name="solver_lhs3" localSheetId="11" hidden="1">'12645_Coroller'!$G$6</definedName>
    <definedName name="solver_lhs3" localSheetId="13" hidden="1">'12662_Coroller'!$G$6</definedName>
    <definedName name="solver_lhs3" localSheetId="15" hidden="1">'12720_Coroller'!$G$6</definedName>
    <definedName name="solver_lhs3" localSheetId="17" hidden="1">'12745_Coroller'!$G$6</definedName>
    <definedName name="solver_lhs3" localSheetId="19" hidden="1">'12783_Coroller'!$G$6</definedName>
    <definedName name="solver_lhs3" localSheetId="21" hidden="1">'13121_Biphasic'!$G$3</definedName>
    <definedName name="solver_lhs3" localSheetId="23" hidden="1">'13126_Coroller'!$G$6</definedName>
    <definedName name="solver_lhs3" localSheetId="25" hidden="1">'13136_Coroller'!$G$6</definedName>
    <definedName name="solver_lhs3" localSheetId="27" hidden="1">'13163_Albert'!$G$3</definedName>
    <definedName name="solver_lhs4" localSheetId="1" hidden="1">'11253_BiphasicShoulder'!$G$6</definedName>
    <definedName name="solver_lhs4" localSheetId="5" hidden="1">'11762_Biphasic'!$G$3</definedName>
    <definedName name="solver_lhs4" localSheetId="7" hidden="1">'12610_Albert'!$G$3</definedName>
    <definedName name="solver_lhs4" localSheetId="9" hidden="1">'12628_Albert'!$G$3</definedName>
    <definedName name="solver_lhs4" localSheetId="11" hidden="1">'12645_Coroller'!$G$6</definedName>
    <definedName name="solver_lhs4" localSheetId="13" hidden="1">'12662_Coroller'!$G$6</definedName>
    <definedName name="solver_lhs4" localSheetId="15" hidden="1">'12720_Coroller'!$G$6</definedName>
    <definedName name="solver_lhs4" localSheetId="17" hidden="1">'12745_Coroller'!$G$6</definedName>
    <definedName name="solver_lhs4" localSheetId="19" hidden="1">'12783_Coroller'!$G$6</definedName>
    <definedName name="solver_lhs4" localSheetId="21" hidden="1">'13121_Biphasic'!$G$3</definedName>
    <definedName name="solver_lhs4" localSheetId="23" hidden="1">'13126_Coroller'!$G$6</definedName>
    <definedName name="solver_lhs4" localSheetId="25" hidden="1">'13136_Coroller'!$G$6</definedName>
    <definedName name="solver_lhs4" localSheetId="27" hidden="1">'13163_Albert'!$G$3</definedName>
    <definedName name="solver_lhs5" localSheetId="1" hidden="1">'11253_BiphasicShoulder'!$G$3</definedName>
    <definedName name="solver_lhs5" localSheetId="5" hidden="1">'11762_Biphasic'!$G$4</definedName>
    <definedName name="solver_lhs5" localSheetId="7" hidden="1">'12610_Albert'!$G$4</definedName>
    <definedName name="solver_lhs5" localSheetId="9" hidden="1">'12628_Albert'!$G$4</definedName>
    <definedName name="solver_lhs5" localSheetId="11" hidden="1">'12645_Coroller'!$G$6</definedName>
    <definedName name="solver_lhs5" localSheetId="13" hidden="1">'12662_Coroller'!$G$6</definedName>
    <definedName name="solver_lhs5" localSheetId="15" hidden="1">'12720_Coroller'!$G$6</definedName>
    <definedName name="solver_lhs5" localSheetId="17" hidden="1">'12745_Coroller'!$G$6</definedName>
    <definedName name="solver_lhs5" localSheetId="19" hidden="1">'12783_Coroller'!$G$6</definedName>
    <definedName name="solver_lhs5" localSheetId="21" hidden="1">'13121_Biphasic'!$G$4</definedName>
    <definedName name="solver_lhs5" localSheetId="23" hidden="1">'13126_Coroller'!$G$6</definedName>
    <definedName name="solver_lhs5" localSheetId="25" hidden="1">'13136_Coroller'!$G$6</definedName>
    <definedName name="solver_lhs5" localSheetId="27" hidden="1">'13163_Albert'!$G$4</definedName>
    <definedName name="solver_lhs6" localSheetId="1" hidden="1">'11253_BiphasicShoulder'!$G$4</definedName>
    <definedName name="solver_lhs6" localSheetId="11" hidden="1">'12645_Coroller'!$G$4</definedName>
    <definedName name="solver_lhs6" localSheetId="13" hidden="1">'12662_Coroller'!$G$4</definedName>
    <definedName name="solver_lhs6" localSheetId="15" hidden="1">'12720_Coroller'!$G$4</definedName>
    <definedName name="solver_lhs6" localSheetId="17" hidden="1">'12745_Coroller'!$G$4</definedName>
    <definedName name="solver_lhs6" localSheetId="19" hidden="1">'12783_Coroller'!$G$4</definedName>
    <definedName name="solver_lhs6" localSheetId="23" hidden="1">'13126_Coroller'!$G$4</definedName>
    <definedName name="solver_lhs6" localSheetId="25" hidden="1">'13136_Coroller'!$G$4</definedName>
    <definedName name="solver_lhs7" localSheetId="11" hidden="1">'12645_Coroller'!$G$2</definedName>
    <definedName name="solver_lhs7" localSheetId="13" hidden="1">'12662_Coroller'!$G$2</definedName>
    <definedName name="solver_lhs7" localSheetId="15" hidden="1">'12720_Coroller'!$G$2</definedName>
    <definedName name="solver_lhs7" localSheetId="17" hidden="1">'12745_Coroller'!$G$2</definedName>
    <definedName name="solver_lhs7" localSheetId="19" hidden="1">'12783_Coroller'!$G$2</definedName>
    <definedName name="solver_lhs7" localSheetId="23" hidden="1">'13126_Coroller'!$G$2</definedName>
    <definedName name="solver_lhs7" localSheetId="25" hidden="1">'13136_Coroller'!$G$2</definedName>
    <definedName name="solver_lin" localSheetId="1" hidden="1">2</definedName>
    <definedName name="solver_lin" localSheetId="3" hidden="1">2</definedName>
    <definedName name="solver_lin" localSheetId="5" hidden="1">2</definedName>
    <definedName name="solver_lin" localSheetId="7" hidden="1">2</definedName>
    <definedName name="solver_lin" localSheetId="9" hidden="1">2</definedName>
    <definedName name="solver_lin" localSheetId="11" hidden="1">2</definedName>
    <definedName name="solver_lin" localSheetId="13" hidden="1">2</definedName>
    <definedName name="solver_lin" localSheetId="15" hidden="1">2</definedName>
    <definedName name="solver_lin" localSheetId="17" hidden="1">2</definedName>
    <definedName name="solver_lin" localSheetId="19" hidden="1">2</definedName>
    <definedName name="solver_lin" localSheetId="21" hidden="1">2</definedName>
    <definedName name="solver_lin" localSheetId="23" hidden="1">2</definedName>
    <definedName name="solver_lin" localSheetId="25" hidden="1">2</definedName>
    <definedName name="solver_lin" localSheetId="27" hidden="1">2</definedName>
    <definedName name="solver_neg" localSheetId="1" hidden="1">2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eg" localSheetId="9" hidden="1">2</definedName>
    <definedName name="solver_neg" localSheetId="11" hidden="1">2</definedName>
    <definedName name="solver_neg" localSheetId="13" hidden="1">2</definedName>
    <definedName name="solver_neg" localSheetId="15" hidden="1">2</definedName>
    <definedName name="solver_neg" localSheetId="17" hidden="1">2</definedName>
    <definedName name="solver_neg" localSheetId="19" hidden="1">2</definedName>
    <definedName name="solver_neg" localSheetId="21" hidden="1">2</definedName>
    <definedName name="solver_neg" localSheetId="23" hidden="1">2</definedName>
    <definedName name="solver_neg" localSheetId="25" hidden="1">2</definedName>
    <definedName name="solver_neg" localSheetId="27" hidden="1">2</definedName>
    <definedName name="solver_num" localSheetId="1" hidden="1">0</definedName>
    <definedName name="solver_num" localSheetId="3" hidden="1">0</definedName>
    <definedName name="solver_num" localSheetId="5" hidden="1">0</definedName>
    <definedName name="solver_num" localSheetId="7" hidden="1">0</definedName>
    <definedName name="solver_num" localSheetId="9" hidden="1">0</definedName>
    <definedName name="solver_num" localSheetId="11" hidden="1">0</definedName>
    <definedName name="solver_num" localSheetId="13" hidden="1">0</definedName>
    <definedName name="solver_num" localSheetId="15" hidden="1">0</definedName>
    <definedName name="solver_num" localSheetId="17" hidden="1">0</definedName>
    <definedName name="solver_num" localSheetId="19" hidden="1">0</definedName>
    <definedName name="solver_num" localSheetId="21" hidden="1">0</definedName>
    <definedName name="solver_num" localSheetId="23" hidden="1">0</definedName>
    <definedName name="solver_num" localSheetId="25" hidden="1">0</definedName>
    <definedName name="solver_num" localSheetId="27" hidden="1">0</definedName>
    <definedName name="solver_nwt" localSheetId="1" hidden="1">2</definedName>
    <definedName name="solver_nwt" localSheetId="3" hidden="1">2</definedName>
    <definedName name="solver_nwt" localSheetId="5" hidden="1">2</definedName>
    <definedName name="solver_nwt" localSheetId="7" hidden="1">2</definedName>
    <definedName name="solver_nwt" localSheetId="9" hidden="1">2</definedName>
    <definedName name="solver_nwt" localSheetId="11" hidden="1">2</definedName>
    <definedName name="solver_nwt" localSheetId="13" hidden="1">2</definedName>
    <definedName name="solver_nwt" localSheetId="15" hidden="1">2</definedName>
    <definedName name="solver_nwt" localSheetId="17" hidden="1">2</definedName>
    <definedName name="solver_nwt" localSheetId="19" hidden="1">2</definedName>
    <definedName name="solver_nwt" localSheetId="21" hidden="1">2</definedName>
    <definedName name="solver_nwt" localSheetId="23" hidden="1">2</definedName>
    <definedName name="solver_nwt" localSheetId="25" hidden="1">2</definedName>
    <definedName name="solver_nwt" localSheetId="27" hidden="1">2</definedName>
    <definedName name="solver_opt" localSheetId="1" hidden="1">'11253_BiphasicShoulder'!$D$18</definedName>
    <definedName name="solver_opt" localSheetId="3" hidden="1">'11368_Geeraerd_Shoulder_Tail'!$D$19</definedName>
    <definedName name="solver_opt" localSheetId="5" hidden="1">'11762_Biphasic'!$D$19</definedName>
    <definedName name="solver_opt" localSheetId="7" hidden="1">'12610_Albert'!$D$17</definedName>
    <definedName name="solver_opt" localSheetId="9" hidden="1">'12628_Albert'!$D$18</definedName>
    <definedName name="solver_opt" localSheetId="11" hidden="1">'12645_Coroller'!$D$20</definedName>
    <definedName name="solver_opt" localSheetId="13" hidden="1">'12662_Coroller'!$D$36</definedName>
    <definedName name="solver_opt" localSheetId="15" hidden="1">'12720_Coroller'!$D$20</definedName>
    <definedName name="solver_opt" localSheetId="17" hidden="1">'12745_Coroller'!$D$20</definedName>
    <definedName name="solver_opt" localSheetId="19" hidden="1">'12783_Coroller'!$D$37</definedName>
    <definedName name="solver_opt" localSheetId="21" hidden="1">'13121_Biphasic'!$D$17</definedName>
    <definedName name="solver_opt" localSheetId="23" hidden="1">'13126_Coroller'!$D$37</definedName>
    <definedName name="solver_opt" localSheetId="25" hidden="1">'13136_Coroller'!$D$33</definedName>
    <definedName name="solver_opt" localSheetId="27" hidden="1">'13163_Albert'!$D$18</definedName>
    <definedName name="solver_pre" localSheetId="1" hidden="1">0.000000000001</definedName>
    <definedName name="solver_pre" localSheetId="3" hidden="1">0.000000000001</definedName>
    <definedName name="solver_pre" localSheetId="5" hidden="1">0.000000000001</definedName>
    <definedName name="solver_pre" localSheetId="7" hidden="1">0.000000000001</definedName>
    <definedName name="solver_pre" localSheetId="9" hidden="1">0.000000000001</definedName>
    <definedName name="solver_pre" localSheetId="11" hidden="1">0.000000000001</definedName>
    <definedName name="solver_pre" localSheetId="13" hidden="1">0.000000000001</definedName>
    <definedName name="solver_pre" localSheetId="15" hidden="1">0.000000000001</definedName>
    <definedName name="solver_pre" localSheetId="17" hidden="1">0.000000000001</definedName>
    <definedName name="solver_pre" localSheetId="19" hidden="1">0.000000000001</definedName>
    <definedName name="solver_pre" localSheetId="21" hidden="1">0.000000000001</definedName>
    <definedName name="solver_pre" localSheetId="23" hidden="1">0.000000000001</definedName>
    <definedName name="solver_pre" localSheetId="25" hidden="1">0.000000000001</definedName>
    <definedName name="solver_pre" localSheetId="27" hidden="1">0.000000000001</definedName>
    <definedName name="solver_rel1" localSheetId="1" hidden="1">3</definedName>
    <definedName name="solver_rel1" localSheetId="3" hidden="1">1</definedName>
    <definedName name="solver_rel1" localSheetId="5" hidden="1">3</definedName>
    <definedName name="solver_rel1" localSheetId="7" hidden="1">3</definedName>
    <definedName name="solver_rel1" localSheetId="9" hidden="1">3</definedName>
    <definedName name="solver_rel1" localSheetId="11" hidden="1">1</definedName>
    <definedName name="solver_rel1" localSheetId="13" hidden="1">1</definedName>
    <definedName name="solver_rel1" localSheetId="15" hidden="1">1</definedName>
    <definedName name="solver_rel1" localSheetId="17" hidden="1">1</definedName>
    <definedName name="solver_rel1" localSheetId="19" hidden="1">1</definedName>
    <definedName name="solver_rel1" localSheetId="21" hidden="1">3</definedName>
    <definedName name="solver_rel1" localSheetId="23" hidden="1">1</definedName>
    <definedName name="solver_rel1" localSheetId="25" hidden="1">1</definedName>
    <definedName name="solver_rel1" localSheetId="27" hidden="1">3</definedName>
    <definedName name="solver_rel2" localSheetId="1" hidden="1">3</definedName>
    <definedName name="solver_rel2" localSheetId="3" hidden="1">1</definedName>
    <definedName name="solver_rel2" localSheetId="5" hidden="1">3</definedName>
    <definedName name="solver_rel2" localSheetId="7" hidden="1">3</definedName>
    <definedName name="solver_rel2" localSheetId="9" hidden="1">3</definedName>
    <definedName name="solver_rel2" localSheetId="11" hidden="1">3</definedName>
    <definedName name="solver_rel2" localSheetId="13" hidden="1">3</definedName>
    <definedName name="solver_rel2" localSheetId="15" hidden="1">3</definedName>
    <definedName name="solver_rel2" localSheetId="17" hidden="1">3</definedName>
    <definedName name="solver_rel2" localSheetId="19" hidden="1">3</definedName>
    <definedName name="solver_rel2" localSheetId="21" hidden="1">3</definedName>
    <definedName name="solver_rel2" localSheetId="23" hidden="1">3</definedName>
    <definedName name="solver_rel2" localSheetId="25" hidden="1">3</definedName>
    <definedName name="solver_rel2" localSheetId="27" hidden="1">3</definedName>
    <definedName name="solver_rel3" localSheetId="1" hidden="1">3</definedName>
    <definedName name="solver_rel3" localSheetId="5" hidden="1">3</definedName>
    <definedName name="solver_rel3" localSheetId="7" hidden="1">3</definedName>
    <definedName name="solver_rel3" localSheetId="9" hidden="1">3</definedName>
    <definedName name="solver_rel3" localSheetId="11" hidden="1">3</definedName>
    <definedName name="solver_rel3" localSheetId="13" hidden="1">3</definedName>
    <definedName name="solver_rel3" localSheetId="15" hidden="1">3</definedName>
    <definedName name="solver_rel3" localSheetId="17" hidden="1">3</definedName>
    <definedName name="solver_rel3" localSheetId="19" hidden="1">3</definedName>
    <definedName name="solver_rel3" localSheetId="21" hidden="1">3</definedName>
    <definedName name="solver_rel3" localSheetId="23" hidden="1">3</definedName>
    <definedName name="solver_rel3" localSheetId="25" hidden="1">3</definedName>
    <definedName name="solver_rel3" localSheetId="27" hidden="1">3</definedName>
    <definedName name="solver_rel4" localSheetId="1" hidden="1">3</definedName>
    <definedName name="solver_rel4" localSheetId="5" hidden="1">3</definedName>
    <definedName name="solver_rel4" localSheetId="7" hidden="1">3</definedName>
    <definedName name="solver_rel4" localSheetId="9" hidden="1">3</definedName>
    <definedName name="solver_rel4" localSheetId="11" hidden="1">3</definedName>
    <definedName name="solver_rel4" localSheetId="13" hidden="1">3</definedName>
    <definedName name="solver_rel4" localSheetId="15" hidden="1">3</definedName>
    <definedName name="solver_rel4" localSheetId="17" hidden="1">3</definedName>
    <definedName name="solver_rel4" localSheetId="19" hidden="1">3</definedName>
    <definedName name="solver_rel4" localSheetId="21" hidden="1">3</definedName>
    <definedName name="solver_rel4" localSheetId="23" hidden="1">3</definedName>
    <definedName name="solver_rel4" localSheetId="25" hidden="1">3</definedName>
    <definedName name="solver_rel4" localSheetId="27" hidden="1">3</definedName>
    <definedName name="solver_rel5" localSheetId="1" hidden="1">3</definedName>
    <definedName name="solver_rel5" localSheetId="5" hidden="1">3</definedName>
    <definedName name="solver_rel5" localSheetId="7" hidden="1">3</definedName>
    <definedName name="solver_rel5" localSheetId="9" hidden="1">3</definedName>
    <definedName name="solver_rel5" localSheetId="11" hidden="1">3</definedName>
    <definedName name="solver_rel5" localSheetId="13" hidden="1">3</definedName>
    <definedName name="solver_rel5" localSheetId="15" hidden="1">3</definedName>
    <definedName name="solver_rel5" localSheetId="17" hidden="1">3</definedName>
    <definedName name="solver_rel5" localSheetId="19" hidden="1">3</definedName>
    <definedName name="solver_rel5" localSheetId="21" hidden="1">3</definedName>
    <definedName name="solver_rel5" localSheetId="23" hidden="1">3</definedName>
    <definedName name="solver_rel5" localSheetId="25" hidden="1">3</definedName>
    <definedName name="solver_rel5" localSheetId="27" hidden="1">3</definedName>
    <definedName name="solver_rel6" localSheetId="1" hidden="1">3</definedName>
    <definedName name="solver_rel6" localSheetId="11" hidden="1">1</definedName>
    <definedName name="solver_rel6" localSheetId="13" hidden="1">1</definedName>
    <definedName name="solver_rel6" localSheetId="15" hidden="1">1</definedName>
    <definedName name="solver_rel6" localSheetId="17" hidden="1">1</definedName>
    <definedName name="solver_rel6" localSheetId="19" hidden="1">1</definedName>
    <definedName name="solver_rel6" localSheetId="23" hidden="1">1</definedName>
    <definedName name="solver_rel6" localSheetId="25" hidden="1">1</definedName>
    <definedName name="solver_rel7" localSheetId="11" hidden="1">1</definedName>
    <definedName name="solver_rel7" localSheetId="13" hidden="1">1</definedName>
    <definedName name="solver_rel7" localSheetId="15" hidden="1">1</definedName>
    <definedName name="solver_rel7" localSheetId="17" hidden="1">1</definedName>
    <definedName name="solver_rel7" localSheetId="19" hidden="1">1</definedName>
    <definedName name="solver_rel7" localSheetId="23" hidden="1">1</definedName>
    <definedName name="solver_rel7" localSheetId="25" hidden="1">1</definedName>
    <definedName name="solver_rhs1" localSheetId="1" hidden="1">'11253_BiphasicShoulder'!$J$1</definedName>
    <definedName name="solver_rhs1" localSheetId="3" hidden="1">'11368_Geeraerd_Shoulder_Tail'!$B$2</definedName>
    <definedName name="solver_rhs1" localSheetId="5" hidden="1">'11762_Biphasic'!$J$1</definedName>
    <definedName name="solver_rhs1" localSheetId="7" hidden="1">'12610_Albert'!$J$1</definedName>
    <definedName name="solver_rhs1" localSheetId="9" hidden="1">'12628_Albert'!$J$1</definedName>
    <definedName name="solver_rhs1" localSheetId="11" hidden="1">5.1613</definedName>
    <definedName name="solver_rhs1" localSheetId="13" hidden="1">5.1168</definedName>
    <definedName name="solver_rhs1" localSheetId="15" hidden="1">4.8239</definedName>
    <definedName name="solver_rhs1" localSheetId="17" hidden="1">5.1651</definedName>
    <definedName name="solver_rhs1" localSheetId="19" hidden="1">5.1761</definedName>
    <definedName name="solver_rhs1" localSheetId="21" hidden="1">'13121_Biphasic'!$J$1</definedName>
    <definedName name="solver_rhs1" localSheetId="23" hidden="1">5.3666</definedName>
    <definedName name="solver_rhs1" localSheetId="25" hidden="1">5.12</definedName>
    <definedName name="solver_rhs1" localSheetId="27" hidden="1">'13163_Albert'!$J$1</definedName>
    <definedName name="solver_rhs2" localSheetId="1" hidden="1">'11253_BiphasicShoulder'!$J$1</definedName>
    <definedName name="solver_rhs2" localSheetId="3" hidden="1">'11368_Geeraerd_Shoulder_Tail'!$B$2</definedName>
    <definedName name="solver_rhs2" localSheetId="5" hidden="1">'11762_Biphasic'!$J$1</definedName>
    <definedName name="solver_rhs2" localSheetId="7" hidden="1">'12610_Albert'!$J$1</definedName>
    <definedName name="solver_rhs2" localSheetId="9" hidden="1">'12628_Albert'!$J$1</definedName>
    <definedName name="solver_rhs2" localSheetId="11" hidden="1">'12645_Coroller'!$G$3</definedName>
    <definedName name="solver_rhs2" localSheetId="13" hidden="1">'12662_Coroller'!$G$3</definedName>
    <definedName name="solver_rhs2" localSheetId="15" hidden="1">'12720_Coroller'!$G$3</definedName>
    <definedName name="solver_rhs2" localSheetId="17" hidden="1">'12745_Coroller'!$G$3</definedName>
    <definedName name="solver_rhs2" localSheetId="19" hidden="1">'12783_Coroller'!$G$3</definedName>
    <definedName name="solver_rhs2" localSheetId="21" hidden="1">'13121_Biphasic'!$J$1</definedName>
    <definedName name="solver_rhs2" localSheetId="23" hidden="1">'13126_Coroller'!$G$3</definedName>
    <definedName name="solver_rhs2" localSheetId="25" hidden="1">'13136_Coroller'!$G$3</definedName>
    <definedName name="solver_rhs2" localSheetId="27" hidden="1">'13163_Albert'!$J$1</definedName>
    <definedName name="solver_rhs3" localSheetId="1" hidden="1">'11253_BiphasicShoulder'!$J$1</definedName>
    <definedName name="solver_rhs3" localSheetId="5" hidden="1">'11762_Biphasic'!$G$4</definedName>
    <definedName name="solver_rhs3" localSheetId="7" hidden="1">'12610_Albert'!$G$4</definedName>
    <definedName name="solver_rhs3" localSheetId="9" hidden="1">'12628_Albert'!$G$4</definedName>
    <definedName name="solver_rhs3" localSheetId="11" hidden="1">'12645_Coroller'!$G$3</definedName>
    <definedName name="solver_rhs3" localSheetId="13" hidden="1">'12662_Coroller'!$G$3</definedName>
    <definedName name="solver_rhs3" localSheetId="15" hidden="1">'12720_Coroller'!$G$3</definedName>
    <definedName name="solver_rhs3" localSheetId="17" hidden="1">'12745_Coroller'!$G$3</definedName>
    <definedName name="solver_rhs3" localSheetId="19" hidden="1">'12783_Coroller'!$G$3</definedName>
    <definedName name="solver_rhs3" localSheetId="21" hidden="1">'13121_Biphasic'!$G$4</definedName>
    <definedName name="solver_rhs3" localSheetId="23" hidden="1">'13126_Coroller'!$G$3</definedName>
    <definedName name="solver_rhs3" localSheetId="25" hidden="1">'13136_Coroller'!$G$3</definedName>
    <definedName name="solver_rhs3" localSheetId="27" hidden="1">'13163_Albert'!$G$4</definedName>
    <definedName name="solver_rhs4" localSheetId="1" hidden="1">'11253_BiphasicShoulder'!$J$1</definedName>
    <definedName name="solver_rhs4" localSheetId="5" hidden="1">'11762_Biphasic'!$J$1</definedName>
    <definedName name="solver_rhs4" localSheetId="7" hidden="1">'12610_Albert'!$J$1</definedName>
    <definedName name="solver_rhs4" localSheetId="9" hidden="1">'12628_Albert'!$J$1</definedName>
    <definedName name="solver_rhs4" localSheetId="11" hidden="1">'12645_Coroller'!$J$1</definedName>
    <definedName name="solver_rhs4" localSheetId="13" hidden="1">'12662_Coroller'!$J$1</definedName>
    <definedName name="solver_rhs4" localSheetId="15" hidden="1">'12720_Coroller'!$J$1</definedName>
    <definedName name="solver_rhs4" localSheetId="17" hidden="1">'12745_Coroller'!$J$1</definedName>
    <definedName name="solver_rhs4" localSheetId="19" hidden="1">'12783_Coroller'!$J$1</definedName>
    <definedName name="solver_rhs4" localSheetId="21" hidden="1">'13121_Biphasic'!$J$1</definedName>
    <definedName name="solver_rhs4" localSheetId="23" hidden="1">'13126_Coroller'!$J$1</definedName>
    <definedName name="solver_rhs4" localSheetId="25" hidden="1">'13136_Coroller'!$J$1</definedName>
    <definedName name="solver_rhs4" localSheetId="27" hidden="1">'13163_Albert'!$J$1</definedName>
    <definedName name="solver_rhs5" localSheetId="1" hidden="1">'11253_BiphasicShoulder'!$J$1</definedName>
    <definedName name="solver_rhs5" localSheetId="5" hidden="1">'11762_Biphasic'!$J$1</definedName>
    <definedName name="solver_rhs5" localSheetId="7" hidden="1">'12610_Albert'!$J$1</definedName>
    <definedName name="solver_rhs5" localSheetId="9" hidden="1">'12628_Albert'!$J$1</definedName>
    <definedName name="solver_rhs5" localSheetId="11" hidden="1">'12645_Coroller'!$G$3</definedName>
    <definedName name="solver_rhs5" localSheetId="13" hidden="1">'12662_Coroller'!$G$3</definedName>
    <definedName name="solver_rhs5" localSheetId="15" hidden="1">'12720_Coroller'!$G$3</definedName>
    <definedName name="solver_rhs5" localSheetId="17" hidden="1">'12745_Coroller'!$G$3</definedName>
    <definedName name="solver_rhs5" localSheetId="19" hidden="1">'12783_Coroller'!$G$3</definedName>
    <definedName name="solver_rhs5" localSheetId="21" hidden="1">'13121_Biphasic'!$J$1</definedName>
    <definedName name="solver_rhs5" localSheetId="23" hidden="1">'13126_Coroller'!$G$3</definedName>
    <definedName name="solver_rhs5" localSheetId="25" hidden="1">'13136_Coroller'!$G$3</definedName>
    <definedName name="solver_rhs5" localSheetId="27" hidden="1">'13163_Albert'!$J$1</definedName>
    <definedName name="solver_rhs6" localSheetId="1" hidden="1">'11253_BiphasicShoulder'!$J$1</definedName>
    <definedName name="solver_rhs6" localSheetId="11" hidden="1">6</definedName>
    <definedName name="solver_rhs6" localSheetId="13" hidden="1">6</definedName>
    <definedName name="solver_rhs6" localSheetId="15" hidden="1">6</definedName>
    <definedName name="solver_rhs6" localSheetId="17" hidden="1">6</definedName>
    <definedName name="solver_rhs6" localSheetId="19" hidden="1">6</definedName>
    <definedName name="solver_rhs6" localSheetId="23" hidden="1">6</definedName>
    <definedName name="solver_rhs6" localSheetId="25" hidden="1">6</definedName>
    <definedName name="solver_rhs7" localSheetId="11" hidden="1">5.1613</definedName>
    <definedName name="solver_rhs7" localSheetId="13" hidden="1">5.1168</definedName>
    <definedName name="solver_rhs7" localSheetId="15" hidden="1">4.8239</definedName>
    <definedName name="solver_rhs7" localSheetId="17" hidden="1">5.1651</definedName>
    <definedName name="solver_rhs7" localSheetId="19" hidden="1">5.1761</definedName>
    <definedName name="solver_rhs7" localSheetId="23" hidden="1">5.3666</definedName>
    <definedName name="solver_rhs7" localSheetId="25" hidden="1">5.12</definedName>
    <definedName name="solver_scl" localSheetId="1" hidden="1">0</definedName>
    <definedName name="solver_scl" localSheetId="3" hidden="1">0</definedName>
    <definedName name="solver_scl" localSheetId="5" hidden="1">0</definedName>
    <definedName name="solver_scl" localSheetId="7" hidden="1">0</definedName>
    <definedName name="solver_scl" localSheetId="9" hidden="1">0</definedName>
    <definedName name="solver_scl" localSheetId="11" hidden="1">0</definedName>
    <definedName name="solver_scl" localSheetId="13" hidden="1">0</definedName>
    <definedName name="solver_scl" localSheetId="15" hidden="1">0</definedName>
    <definedName name="solver_scl" localSheetId="17" hidden="1">0</definedName>
    <definedName name="solver_scl" localSheetId="19" hidden="1">0</definedName>
    <definedName name="solver_scl" localSheetId="21" hidden="1">0</definedName>
    <definedName name="solver_scl" localSheetId="23" hidden="1">0</definedName>
    <definedName name="solver_scl" localSheetId="25" hidden="1">0</definedName>
    <definedName name="solver_scl" localSheetId="27" hidden="1">0</definedName>
    <definedName name="solver_sho" localSheetId="1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sho" localSheetId="9" hidden="1">2</definedName>
    <definedName name="solver_sho" localSheetId="11" hidden="1">2</definedName>
    <definedName name="solver_sho" localSheetId="13" hidden="1">2</definedName>
    <definedName name="solver_sho" localSheetId="15" hidden="1">2</definedName>
    <definedName name="solver_sho" localSheetId="17" hidden="1">2</definedName>
    <definedName name="solver_sho" localSheetId="19" hidden="1">2</definedName>
    <definedName name="solver_sho" localSheetId="21" hidden="1">2</definedName>
    <definedName name="solver_sho" localSheetId="23" hidden="1">2</definedName>
    <definedName name="solver_sho" localSheetId="25" hidden="1">2</definedName>
    <definedName name="solver_sho" localSheetId="27" hidden="1">2</definedName>
    <definedName name="solver_tim" localSheetId="1" hidden="1">100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im" localSheetId="9" hidden="1">100</definedName>
    <definedName name="solver_tim" localSheetId="11" hidden="1">100</definedName>
    <definedName name="solver_tim" localSheetId="13" hidden="1">100</definedName>
    <definedName name="solver_tim" localSheetId="15" hidden="1">100</definedName>
    <definedName name="solver_tim" localSheetId="17" hidden="1">100</definedName>
    <definedName name="solver_tim" localSheetId="19" hidden="1">100</definedName>
    <definedName name="solver_tim" localSheetId="21" hidden="1">100</definedName>
    <definedName name="solver_tim" localSheetId="23" hidden="1">100</definedName>
    <definedName name="solver_tim" localSheetId="25" hidden="1">100</definedName>
    <definedName name="solver_tim" localSheetId="27" hidden="1">100</definedName>
    <definedName name="solver_tol" localSheetId="1" hidden="1">0.05</definedName>
    <definedName name="solver_tol" localSheetId="3" hidden="1">0.05</definedName>
    <definedName name="solver_tol" localSheetId="5" hidden="1">0.05</definedName>
    <definedName name="solver_tol" localSheetId="7" hidden="1">0.05</definedName>
    <definedName name="solver_tol" localSheetId="9" hidden="1">0.05</definedName>
    <definedName name="solver_tol" localSheetId="11" hidden="1">0.05</definedName>
    <definedName name="solver_tol" localSheetId="13" hidden="1">0.05</definedName>
    <definedName name="solver_tol" localSheetId="15" hidden="1">0.05</definedName>
    <definedName name="solver_tol" localSheetId="17" hidden="1">0.05</definedName>
    <definedName name="solver_tol" localSheetId="19" hidden="1">0.05</definedName>
    <definedName name="solver_tol" localSheetId="21" hidden="1">0.05</definedName>
    <definedName name="solver_tol" localSheetId="23" hidden="1">0.05</definedName>
    <definedName name="solver_tol" localSheetId="25" hidden="1">0.05</definedName>
    <definedName name="solver_tol" localSheetId="27" hidden="1">0.05</definedName>
    <definedName name="solver_typ" localSheetId="1" hidden="1">2</definedName>
    <definedName name="solver_typ" localSheetId="3" hidden="1">2</definedName>
    <definedName name="solver_typ" localSheetId="5" hidden="1">2</definedName>
    <definedName name="solver_typ" localSheetId="7" hidden="1">2</definedName>
    <definedName name="solver_typ" localSheetId="9" hidden="1">2</definedName>
    <definedName name="solver_typ" localSheetId="11" hidden="1">2</definedName>
    <definedName name="solver_typ" localSheetId="13" hidden="1">2</definedName>
    <definedName name="solver_typ" localSheetId="15" hidden="1">2</definedName>
    <definedName name="solver_typ" localSheetId="17" hidden="1">2</definedName>
    <definedName name="solver_typ" localSheetId="19" hidden="1">2</definedName>
    <definedName name="solver_typ" localSheetId="21" hidden="1">2</definedName>
    <definedName name="solver_typ" localSheetId="23" hidden="1">2</definedName>
    <definedName name="solver_typ" localSheetId="25" hidden="1">2</definedName>
    <definedName name="solver_typ" localSheetId="27" hidden="1">2</definedName>
    <definedName name="solver_val" localSheetId="1" hidden="1">0</definedName>
    <definedName name="solver_val" localSheetId="3" hidden="1">0</definedName>
    <definedName name="solver_val" localSheetId="5" hidden="1">0</definedName>
    <definedName name="solver_val" localSheetId="7" hidden="1">0</definedName>
    <definedName name="solver_val" localSheetId="9" hidden="1">0</definedName>
    <definedName name="solver_val" localSheetId="11" hidden="1">0</definedName>
    <definedName name="solver_val" localSheetId="13" hidden="1">0</definedName>
    <definedName name="solver_val" localSheetId="15" hidden="1">0</definedName>
    <definedName name="solver_val" localSheetId="17" hidden="1">0</definedName>
    <definedName name="solver_val" localSheetId="19" hidden="1">0</definedName>
    <definedName name="solver_val" localSheetId="21" hidden="1">0</definedName>
    <definedName name="solver_val" localSheetId="23" hidden="1">0</definedName>
    <definedName name="solver_val" localSheetId="25" hidden="1">0</definedName>
    <definedName name="solver_val" localSheetId="27" hidden="1">0</definedName>
  </definedNames>
  <calcPr calcId="152511"/>
</workbook>
</file>

<file path=xl/calcChain.xml><?xml version="1.0" encoding="utf-8"?>
<calcChain xmlns="http://schemas.openxmlformats.org/spreadsheetml/2006/main">
  <c r="M3" i="364" l="1"/>
  <c r="C121" i="364"/>
  <c r="C120" i="364"/>
  <c r="C119" i="364"/>
  <c r="C118" i="364"/>
  <c r="C117" i="364"/>
  <c r="C116" i="364"/>
  <c r="C115" i="364"/>
  <c r="C114" i="364"/>
  <c r="C113" i="364"/>
  <c r="C112" i="364"/>
  <c r="C111" i="364"/>
  <c r="C110" i="364"/>
  <c r="C109" i="364"/>
  <c r="C108" i="364"/>
  <c r="C107" i="364"/>
  <c r="C106" i="364"/>
  <c r="C105" i="364"/>
  <c r="C104" i="364"/>
  <c r="C103" i="364"/>
  <c r="C102" i="364"/>
  <c r="C101" i="364"/>
  <c r="C100" i="364"/>
  <c r="C99" i="364"/>
  <c r="C98" i="364"/>
  <c r="C97" i="364"/>
  <c r="C96" i="364"/>
  <c r="C95" i="364"/>
  <c r="C94" i="364"/>
  <c r="C93" i="364"/>
  <c r="C92" i="364"/>
  <c r="C91" i="364"/>
  <c r="C90" i="364"/>
  <c r="C89" i="364"/>
  <c r="C88" i="364"/>
  <c r="C87" i="364"/>
  <c r="C86" i="364"/>
  <c r="C85" i="364"/>
  <c r="C84" i="364"/>
  <c r="C83" i="364"/>
  <c r="C82" i="364"/>
  <c r="C81" i="364"/>
  <c r="C80" i="364"/>
  <c r="C79" i="364"/>
  <c r="C78" i="364"/>
  <c r="C77" i="364"/>
  <c r="C76" i="364"/>
  <c r="C75" i="364"/>
  <c r="C74" i="364"/>
  <c r="C73" i="364"/>
  <c r="C72" i="364"/>
  <c r="C71" i="364"/>
  <c r="C70" i="364"/>
  <c r="C69" i="364"/>
  <c r="C68" i="364"/>
  <c r="C67" i="364"/>
  <c r="C66" i="364"/>
  <c r="C65" i="364"/>
  <c r="C64" i="364"/>
  <c r="C63" i="364"/>
  <c r="C62" i="364"/>
  <c r="C61" i="364"/>
  <c r="C60" i="364"/>
  <c r="C59" i="364"/>
  <c r="C58" i="364"/>
  <c r="C57" i="364"/>
  <c r="C56" i="364"/>
  <c r="C55" i="364"/>
  <c r="C54" i="364"/>
  <c r="C53" i="364"/>
  <c r="C52" i="364"/>
  <c r="C51" i="364"/>
  <c r="C50" i="364"/>
  <c r="C49" i="364"/>
  <c r="C48" i="364"/>
  <c r="C47" i="364"/>
  <c r="C46" i="364"/>
  <c r="C45" i="364"/>
  <c r="C44" i="364"/>
  <c r="C43" i="364"/>
  <c r="C42" i="364"/>
  <c r="C41" i="364"/>
  <c r="C40" i="364"/>
  <c r="C39" i="364"/>
  <c r="C38" i="364"/>
  <c r="C37" i="364"/>
  <c r="C36" i="364"/>
  <c r="C35" i="364"/>
  <c r="C34" i="364"/>
  <c r="C33" i="364"/>
  <c r="C32" i="364"/>
  <c r="C31" i="364"/>
  <c r="C30" i="364"/>
  <c r="C29" i="364"/>
  <c r="C28" i="364"/>
  <c r="C27" i="364"/>
  <c r="C26" i="364"/>
  <c r="C25" i="364"/>
  <c r="C24" i="364"/>
  <c r="C23" i="364"/>
  <c r="C22" i="364"/>
  <c r="C18" i="364"/>
  <c r="D18" i="364" s="1"/>
  <c r="C17" i="364"/>
  <c r="D17" i="364" s="1"/>
  <c r="C16" i="364"/>
  <c r="D16" i="364" s="1"/>
  <c r="C15" i="364"/>
  <c r="D15" i="364" s="1"/>
  <c r="C14" i="364"/>
  <c r="D14" i="364" s="1"/>
  <c r="C13" i="364"/>
  <c r="D13" i="364" s="1"/>
  <c r="C12" i="364"/>
  <c r="D12" i="364" s="1"/>
  <c r="C11" i="364"/>
  <c r="D11" i="364" s="1"/>
  <c r="C10" i="364"/>
  <c r="D10" i="364" s="1"/>
  <c r="C9" i="364"/>
  <c r="D9" i="364" s="1"/>
  <c r="C8" i="364"/>
  <c r="D8" i="364" s="1"/>
  <c r="C7" i="364"/>
  <c r="D7" i="364" s="1"/>
  <c r="C6" i="364"/>
  <c r="D6" i="364" s="1"/>
  <c r="C5" i="364"/>
  <c r="D5" i="364" s="1"/>
  <c r="C4" i="364"/>
  <c r="D4" i="364" s="1"/>
  <c r="C3" i="364"/>
  <c r="D3" i="364" s="1"/>
  <c r="C2" i="364"/>
  <c r="D2" i="364" s="1"/>
  <c r="D19" i="364" l="1"/>
  <c r="M3" i="220" l="1"/>
  <c r="C135" i="220"/>
  <c r="C134" i="220"/>
  <c r="C133" i="220"/>
  <c r="C132" i="220"/>
  <c r="C131" i="220"/>
  <c r="C130" i="220"/>
  <c r="C129" i="220"/>
  <c r="C128" i="220"/>
  <c r="C127" i="220"/>
  <c r="C126" i="220"/>
  <c r="C125" i="220"/>
  <c r="C124" i="220"/>
  <c r="C123" i="220"/>
  <c r="C122" i="220"/>
  <c r="C121" i="220"/>
  <c r="C120" i="220"/>
  <c r="C119" i="220"/>
  <c r="C118" i="220"/>
  <c r="C117" i="220"/>
  <c r="C116" i="220"/>
  <c r="C115" i="220"/>
  <c r="C114" i="220"/>
  <c r="C113" i="220"/>
  <c r="C112" i="220"/>
  <c r="C111" i="220"/>
  <c r="C110" i="220"/>
  <c r="C109" i="220"/>
  <c r="C108" i="220"/>
  <c r="C107" i="220"/>
  <c r="C106" i="220"/>
  <c r="C105" i="220"/>
  <c r="C104" i="220"/>
  <c r="C103" i="220"/>
  <c r="C102" i="220"/>
  <c r="C101" i="220"/>
  <c r="C100" i="220"/>
  <c r="C99" i="220"/>
  <c r="C98" i="220"/>
  <c r="C97" i="220"/>
  <c r="C96" i="220"/>
  <c r="C95" i="220"/>
  <c r="C94" i="220"/>
  <c r="C93" i="220"/>
  <c r="C92" i="220"/>
  <c r="C91" i="220"/>
  <c r="C90" i="220"/>
  <c r="C89" i="220"/>
  <c r="C88" i="220"/>
  <c r="C87" i="220"/>
  <c r="C86" i="220"/>
  <c r="C85" i="220"/>
  <c r="C84" i="220"/>
  <c r="C83" i="220"/>
  <c r="C82" i="220"/>
  <c r="C81" i="220"/>
  <c r="C80" i="220"/>
  <c r="C79" i="220"/>
  <c r="C78" i="220"/>
  <c r="C77" i="220"/>
  <c r="C76" i="220"/>
  <c r="C75" i="220"/>
  <c r="C74" i="220"/>
  <c r="C73" i="220"/>
  <c r="C72" i="220"/>
  <c r="C71" i="220"/>
  <c r="C70" i="220"/>
  <c r="C69" i="220"/>
  <c r="C68" i="220"/>
  <c r="C67" i="220"/>
  <c r="C66" i="220"/>
  <c r="C65" i="220"/>
  <c r="C64" i="220"/>
  <c r="C63" i="220"/>
  <c r="C62" i="220"/>
  <c r="C61" i="220"/>
  <c r="C60" i="220"/>
  <c r="C59" i="220"/>
  <c r="C58" i="220"/>
  <c r="C57" i="220"/>
  <c r="C56" i="220"/>
  <c r="C55" i="220"/>
  <c r="C54" i="220"/>
  <c r="C53" i="220"/>
  <c r="C52" i="220"/>
  <c r="C51" i="220"/>
  <c r="C50" i="220"/>
  <c r="C49" i="220"/>
  <c r="C48" i="220"/>
  <c r="C47" i="220"/>
  <c r="C46" i="220"/>
  <c r="C45" i="220"/>
  <c r="C44" i="220"/>
  <c r="C43" i="220"/>
  <c r="C42" i="220"/>
  <c r="C41" i="220"/>
  <c r="C40" i="220"/>
  <c r="C39" i="220"/>
  <c r="C38" i="220"/>
  <c r="C37" i="220"/>
  <c r="C36" i="220"/>
  <c r="C32" i="220"/>
  <c r="D32" i="220" s="1"/>
  <c r="C31" i="220"/>
  <c r="D31" i="220" s="1"/>
  <c r="C30" i="220"/>
  <c r="D30" i="220" s="1"/>
  <c r="C29" i="220"/>
  <c r="D29" i="220" s="1"/>
  <c r="C28" i="220"/>
  <c r="D28" i="220" s="1"/>
  <c r="C27" i="220"/>
  <c r="D27" i="220" s="1"/>
  <c r="C26" i="220"/>
  <c r="D26" i="220" s="1"/>
  <c r="C25" i="220"/>
  <c r="D25" i="220" s="1"/>
  <c r="C24" i="220"/>
  <c r="D24" i="220" s="1"/>
  <c r="C23" i="220"/>
  <c r="D23" i="220" s="1"/>
  <c r="C22" i="220"/>
  <c r="D22" i="220" s="1"/>
  <c r="C21" i="220"/>
  <c r="D21" i="220" s="1"/>
  <c r="C20" i="220"/>
  <c r="D20" i="220" s="1"/>
  <c r="C19" i="220"/>
  <c r="D19" i="220" s="1"/>
  <c r="C18" i="220"/>
  <c r="D18" i="220" s="1"/>
  <c r="C17" i="220"/>
  <c r="D17" i="220" s="1"/>
  <c r="C16" i="220"/>
  <c r="D16" i="220" s="1"/>
  <c r="C15" i="220"/>
  <c r="D15" i="220" s="1"/>
  <c r="C14" i="220"/>
  <c r="D14" i="220" s="1"/>
  <c r="C13" i="220"/>
  <c r="D13" i="220" s="1"/>
  <c r="C12" i="220"/>
  <c r="D12" i="220" s="1"/>
  <c r="C11" i="220"/>
  <c r="D11" i="220" s="1"/>
  <c r="C10" i="220"/>
  <c r="D10" i="220" s="1"/>
  <c r="C9" i="220"/>
  <c r="D9" i="220" s="1"/>
  <c r="C8" i="220"/>
  <c r="D8" i="220" s="1"/>
  <c r="C7" i="220"/>
  <c r="D7" i="220" s="1"/>
  <c r="C6" i="220"/>
  <c r="D6" i="220" s="1"/>
  <c r="C5" i="220"/>
  <c r="D5" i="220" s="1"/>
  <c r="C4" i="220"/>
  <c r="D4" i="220" s="1"/>
  <c r="C3" i="220"/>
  <c r="D3" i="220" s="1"/>
  <c r="C2" i="220"/>
  <c r="D2" i="220" s="1"/>
  <c r="D33" i="220" l="1"/>
  <c r="M3" i="337"/>
  <c r="C120" i="337"/>
  <c r="C119" i="337"/>
  <c r="C118" i="337"/>
  <c r="C117" i="337"/>
  <c r="C116" i="337"/>
  <c r="C115" i="337"/>
  <c r="C114" i="337"/>
  <c r="C113" i="337"/>
  <c r="C112" i="337"/>
  <c r="C111" i="337"/>
  <c r="C110" i="337"/>
  <c r="C109" i="337"/>
  <c r="C108" i="337"/>
  <c r="C107" i="337"/>
  <c r="C106" i="337"/>
  <c r="C105" i="337"/>
  <c r="C104" i="337"/>
  <c r="C103" i="337"/>
  <c r="C102" i="337"/>
  <c r="C101" i="337"/>
  <c r="C100" i="337"/>
  <c r="C99" i="337"/>
  <c r="C98" i="337"/>
  <c r="C97" i="337"/>
  <c r="C96" i="337"/>
  <c r="C95" i="337"/>
  <c r="C94" i="337"/>
  <c r="C93" i="337"/>
  <c r="C92" i="337"/>
  <c r="C91" i="337"/>
  <c r="C90" i="337"/>
  <c r="C89" i="337"/>
  <c r="C88" i="337"/>
  <c r="C87" i="337"/>
  <c r="C86" i="337"/>
  <c r="C85" i="337"/>
  <c r="C84" i="337"/>
  <c r="C83" i="337"/>
  <c r="C82" i="337"/>
  <c r="C81" i="337"/>
  <c r="C80" i="337"/>
  <c r="C79" i="337"/>
  <c r="C78" i="337"/>
  <c r="C77" i="337"/>
  <c r="C76" i="337"/>
  <c r="C75" i="337"/>
  <c r="C74" i="337"/>
  <c r="C73" i="337"/>
  <c r="C72" i="337"/>
  <c r="C71" i="337"/>
  <c r="C70" i="337"/>
  <c r="C69" i="337"/>
  <c r="C68" i="337"/>
  <c r="C67" i="337"/>
  <c r="C66" i="337"/>
  <c r="C65" i="337"/>
  <c r="C64" i="337"/>
  <c r="C63" i="337"/>
  <c r="C62" i="337"/>
  <c r="C61" i="337"/>
  <c r="C60" i="337"/>
  <c r="C59" i="337"/>
  <c r="C58" i="337"/>
  <c r="C57" i="337"/>
  <c r="C56" i="337"/>
  <c r="C55" i="337"/>
  <c r="C54" i="337"/>
  <c r="C53" i="337"/>
  <c r="C52" i="337"/>
  <c r="C51" i="337"/>
  <c r="C50" i="337"/>
  <c r="C49" i="337"/>
  <c r="C48" i="337"/>
  <c r="C47" i="337"/>
  <c r="C46" i="337"/>
  <c r="C45" i="337"/>
  <c r="C44" i="337"/>
  <c r="C43" i="337"/>
  <c r="C42" i="337"/>
  <c r="C41" i="337"/>
  <c r="C40" i="337"/>
  <c r="C39" i="337"/>
  <c r="C38" i="337"/>
  <c r="C37" i="337"/>
  <c r="C36" i="337"/>
  <c r="C35" i="337"/>
  <c r="C34" i="337"/>
  <c r="C33" i="337"/>
  <c r="C32" i="337"/>
  <c r="C31" i="337"/>
  <c r="C30" i="337"/>
  <c r="C29" i="337"/>
  <c r="C28" i="337"/>
  <c r="C27" i="337"/>
  <c r="C26" i="337"/>
  <c r="C25" i="337"/>
  <c r="C24" i="337"/>
  <c r="C23" i="337"/>
  <c r="C22" i="337"/>
  <c r="C21" i="337"/>
  <c r="C17" i="337"/>
  <c r="D17" i="337" s="1"/>
  <c r="C16" i="337"/>
  <c r="D16" i="337" s="1"/>
  <c r="C15" i="337"/>
  <c r="D15" i="337" s="1"/>
  <c r="C14" i="337"/>
  <c r="D14" i="337" s="1"/>
  <c r="C13" i="337"/>
  <c r="D13" i="337" s="1"/>
  <c r="C12" i="337"/>
  <c r="D12" i="337" s="1"/>
  <c r="C11" i="337"/>
  <c r="D11" i="337" s="1"/>
  <c r="C10" i="337"/>
  <c r="D10" i="337" s="1"/>
  <c r="C9" i="337"/>
  <c r="D9" i="337" s="1"/>
  <c r="C8" i="337"/>
  <c r="D8" i="337" s="1"/>
  <c r="C7" i="337"/>
  <c r="D7" i="337" s="1"/>
  <c r="C6" i="337"/>
  <c r="D6" i="337" s="1"/>
  <c r="C5" i="337"/>
  <c r="D5" i="337" s="1"/>
  <c r="C4" i="337"/>
  <c r="D4" i="337" s="1"/>
  <c r="C3" i="337"/>
  <c r="D3" i="337" s="1"/>
  <c r="C2" i="337"/>
  <c r="D2" i="337" s="1"/>
  <c r="M3" i="315"/>
  <c r="C122" i="315"/>
  <c r="C121" i="315"/>
  <c r="C120" i="315"/>
  <c r="C119" i="315"/>
  <c r="C118" i="315"/>
  <c r="C117" i="315"/>
  <c r="C116" i="315"/>
  <c r="C115" i="315"/>
  <c r="C114" i="315"/>
  <c r="C113" i="315"/>
  <c r="C112" i="315"/>
  <c r="C111" i="315"/>
  <c r="C110" i="315"/>
  <c r="C109" i="315"/>
  <c r="C108" i="315"/>
  <c r="C107" i="315"/>
  <c r="C106" i="315"/>
  <c r="C105" i="315"/>
  <c r="C104" i="315"/>
  <c r="C103" i="315"/>
  <c r="C102" i="315"/>
  <c r="C101" i="315"/>
  <c r="C100" i="315"/>
  <c r="C99" i="315"/>
  <c r="C98" i="315"/>
  <c r="C97" i="315"/>
  <c r="C96" i="315"/>
  <c r="C95" i="315"/>
  <c r="C94" i="315"/>
  <c r="C93" i="315"/>
  <c r="C92" i="315"/>
  <c r="C91" i="315"/>
  <c r="C90" i="315"/>
  <c r="C89" i="315"/>
  <c r="C88" i="315"/>
  <c r="C87" i="315"/>
  <c r="C86" i="315"/>
  <c r="C85" i="315"/>
  <c r="C84" i="315"/>
  <c r="C83" i="315"/>
  <c r="C82" i="315"/>
  <c r="C81" i="315"/>
  <c r="C80" i="315"/>
  <c r="C79" i="315"/>
  <c r="C78" i="315"/>
  <c r="C77" i="315"/>
  <c r="C76" i="315"/>
  <c r="C75" i="315"/>
  <c r="C74" i="315"/>
  <c r="C73" i="315"/>
  <c r="C72" i="315"/>
  <c r="C71" i="315"/>
  <c r="C70" i="315"/>
  <c r="C69" i="315"/>
  <c r="C68" i="315"/>
  <c r="C67" i="315"/>
  <c r="C66" i="315"/>
  <c r="C65" i="315"/>
  <c r="C64" i="315"/>
  <c r="C63" i="315"/>
  <c r="C62" i="315"/>
  <c r="C61" i="315"/>
  <c r="C60" i="315"/>
  <c r="C59" i="315"/>
  <c r="C58" i="315"/>
  <c r="C57" i="315"/>
  <c r="C56" i="315"/>
  <c r="C55" i="315"/>
  <c r="C54" i="315"/>
  <c r="C53" i="315"/>
  <c r="C52" i="315"/>
  <c r="C51" i="315"/>
  <c r="C50" i="315"/>
  <c r="C49" i="315"/>
  <c r="C48" i="315"/>
  <c r="C47" i="315"/>
  <c r="C46" i="315"/>
  <c r="C45" i="315"/>
  <c r="C44" i="315"/>
  <c r="C43" i="315"/>
  <c r="C42" i="315"/>
  <c r="C41" i="315"/>
  <c r="C40" i="315"/>
  <c r="C39" i="315"/>
  <c r="C38" i="315"/>
  <c r="C37" i="315"/>
  <c r="C36" i="315"/>
  <c r="C35" i="315"/>
  <c r="C34" i="315"/>
  <c r="C33" i="315"/>
  <c r="C32" i="315"/>
  <c r="C31" i="315"/>
  <c r="C30" i="315"/>
  <c r="C29" i="315"/>
  <c r="C28" i="315"/>
  <c r="C27" i="315"/>
  <c r="C26" i="315"/>
  <c r="C25" i="315"/>
  <c r="C24" i="315"/>
  <c r="C23" i="315"/>
  <c r="C22" i="315"/>
  <c r="C18" i="315"/>
  <c r="D18" i="315" s="1"/>
  <c r="C17" i="315"/>
  <c r="D17" i="315" s="1"/>
  <c r="C16" i="315"/>
  <c r="D16" i="315" s="1"/>
  <c r="C15" i="315"/>
  <c r="D15" i="315" s="1"/>
  <c r="C14" i="315"/>
  <c r="D14" i="315" s="1"/>
  <c r="C13" i="315"/>
  <c r="D13" i="315" s="1"/>
  <c r="C12" i="315"/>
  <c r="D12" i="315" s="1"/>
  <c r="C11" i="315"/>
  <c r="D11" i="315" s="1"/>
  <c r="C10" i="315"/>
  <c r="D10" i="315" s="1"/>
  <c r="C9" i="315"/>
  <c r="D9" i="315" s="1"/>
  <c r="C8" i="315"/>
  <c r="D8" i="315" s="1"/>
  <c r="C7" i="315"/>
  <c r="D7" i="315" s="1"/>
  <c r="C6" i="315"/>
  <c r="D6" i="315" s="1"/>
  <c r="C5" i="315"/>
  <c r="D5" i="315" s="1"/>
  <c r="C4" i="315"/>
  <c r="D4" i="315" s="1"/>
  <c r="C3" i="315"/>
  <c r="D3" i="315" s="1"/>
  <c r="C2" i="315"/>
  <c r="D2" i="315" s="1"/>
  <c r="M3" i="307"/>
  <c r="C120" i="307"/>
  <c r="C119" i="307"/>
  <c r="C118" i="307"/>
  <c r="C117" i="307"/>
  <c r="C116" i="307"/>
  <c r="C115" i="307"/>
  <c r="C114" i="307"/>
  <c r="C113" i="307"/>
  <c r="C112" i="307"/>
  <c r="C111" i="307"/>
  <c r="C110" i="307"/>
  <c r="C109" i="307"/>
  <c r="C108" i="307"/>
  <c r="C107" i="307"/>
  <c r="C106" i="307"/>
  <c r="C105" i="307"/>
  <c r="C104" i="307"/>
  <c r="C103" i="307"/>
  <c r="C102" i="307"/>
  <c r="C101" i="307"/>
  <c r="C100" i="307"/>
  <c r="C99" i="307"/>
  <c r="C98" i="307"/>
  <c r="C97" i="307"/>
  <c r="C96" i="307"/>
  <c r="C95" i="307"/>
  <c r="C94" i="307"/>
  <c r="C93" i="307"/>
  <c r="C92" i="307"/>
  <c r="C91" i="307"/>
  <c r="C90" i="307"/>
  <c r="C89" i="307"/>
  <c r="C88" i="307"/>
  <c r="C87" i="307"/>
  <c r="C86" i="307"/>
  <c r="C85" i="307"/>
  <c r="C84" i="307"/>
  <c r="C83" i="307"/>
  <c r="C82" i="307"/>
  <c r="C81" i="307"/>
  <c r="C80" i="307"/>
  <c r="C79" i="307"/>
  <c r="C78" i="307"/>
  <c r="C77" i="307"/>
  <c r="C76" i="307"/>
  <c r="C75" i="307"/>
  <c r="C74" i="307"/>
  <c r="C73" i="307"/>
  <c r="C72" i="307"/>
  <c r="C71" i="307"/>
  <c r="C70" i="307"/>
  <c r="C69" i="307"/>
  <c r="C68" i="307"/>
  <c r="C67" i="307"/>
  <c r="C66" i="307"/>
  <c r="C65" i="307"/>
  <c r="C64" i="307"/>
  <c r="C63" i="307"/>
  <c r="C62" i="307"/>
  <c r="C61" i="307"/>
  <c r="C60" i="307"/>
  <c r="C59" i="307"/>
  <c r="C58" i="307"/>
  <c r="C57" i="307"/>
  <c r="C56" i="307"/>
  <c r="C55" i="307"/>
  <c r="C54" i="307"/>
  <c r="C53" i="307"/>
  <c r="C52" i="307"/>
  <c r="C51" i="307"/>
  <c r="C50" i="307"/>
  <c r="C49" i="307"/>
  <c r="C48" i="307"/>
  <c r="C47" i="307"/>
  <c r="C46" i="307"/>
  <c r="C45" i="307"/>
  <c r="C44" i="307"/>
  <c r="C43" i="307"/>
  <c r="C42" i="307"/>
  <c r="C41" i="307"/>
  <c r="C40" i="307"/>
  <c r="C39" i="307"/>
  <c r="C38" i="307"/>
  <c r="C37" i="307"/>
  <c r="C36" i="307"/>
  <c r="C35" i="307"/>
  <c r="C34" i="307"/>
  <c r="C33" i="307"/>
  <c r="C32" i="307"/>
  <c r="C31" i="307"/>
  <c r="C30" i="307"/>
  <c r="C29" i="307"/>
  <c r="C28" i="307"/>
  <c r="C27" i="307"/>
  <c r="C26" i="307"/>
  <c r="C25" i="307"/>
  <c r="C24" i="307"/>
  <c r="C23" i="307"/>
  <c r="C22" i="307"/>
  <c r="C21" i="307"/>
  <c r="C20" i="307"/>
  <c r="C16" i="307"/>
  <c r="D16" i="307" s="1"/>
  <c r="C15" i="307"/>
  <c r="D15" i="307" s="1"/>
  <c r="C14" i="307"/>
  <c r="D14" i="307" s="1"/>
  <c r="C13" i="307"/>
  <c r="D13" i="307" s="1"/>
  <c r="C12" i="307"/>
  <c r="D12" i="307" s="1"/>
  <c r="C11" i="307"/>
  <c r="D11" i="307" s="1"/>
  <c r="C10" i="307"/>
  <c r="D10" i="307" s="1"/>
  <c r="C9" i="307"/>
  <c r="D9" i="307" s="1"/>
  <c r="C8" i="307"/>
  <c r="D8" i="307" s="1"/>
  <c r="C7" i="307"/>
  <c r="D7" i="307" s="1"/>
  <c r="C6" i="307"/>
  <c r="D6" i="307" s="1"/>
  <c r="C5" i="307"/>
  <c r="D5" i="307" s="1"/>
  <c r="C4" i="307"/>
  <c r="D4" i="307" s="1"/>
  <c r="C3" i="307"/>
  <c r="D3" i="307" s="1"/>
  <c r="C2" i="307"/>
  <c r="D2" i="307" s="1"/>
  <c r="M3" i="291"/>
  <c r="C121" i="291"/>
  <c r="C120" i="291"/>
  <c r="C119" i="291"/>
  <c r="C118" i="291"/>
  <c r="C117" i="291"/>
  <c r="C116" i="291"/>
  <c r="C115" i="291"/>
  <c r="C114" i="291"/>
  <c r="C113" i="291"/>
  <c r="C112" i="291"/>
  <c r="C111" i="291"/>
  <c r="C110" i="291"/>
  <c r="C109" i="291"/>
  <c r="C108" i="291"/>
  <c r="C107" i="291"/>
  <c r="C106" i="291"/>
  <c r="C105" i="291"/>
  <c r="C104" i="291"/>
  <c r="C103" i="291"/>
  <c r="C102" i="291"/>
  <c r="C101" i="291"/>
  <c r="C100" i="291"/>
  <c r="C99" i="291"/>
  <c r="C98" i="291"/>
  <c r="C97" i="291"/>
  <c r="C96" i="291"/>
  <c r="C95" i="291"/>
  <c r="C94" i="291"/>
  <c r="C93" i="291"/>
  <c r="C92" i="291"/>
  <c r="C91" i="291"/>
  <c r="C90" i="291"/>
  <c r="C89" i="291"/>
  <c r="C88" i="291"/>
  <c r="C87" i="291"/>
  <c r="C86" i="291"/>
  <c r="C85" i="291"/>
  <c r="C84" i="291"/>
  <c r="C83" i="291"/>
  <c r="C82" i="291"/>
  <c r="C81" i="291"/>
  <c r="C80" i="291"/>
  <c r="C79" i="291"/>
  <c r="C78" i="291"/>
  <c r="C77" i="291"/>
  <c r="C76" i="291"/>
  <c r="C75" i="291"/>
  <c r="C74" i="291"/>
  <c r="C73" i="291"/>
  <c r="C72" i="291"/>
  <c r="C71" i="291"/>
  <c r="C70" i="291"/>
  <c r="C69" i="291"/>
  <c r="C68" i="291"/>
  <c r="C67" i="291"/>
  <c r="C66" i="291"/>
  <c r="C65" i="291"/>
  <c r="C64" i="291"/>
  <c r="C63" i="291"/>
  <c r="C62" i="291"/>
  <c r="C61" i="291"/>
  <c r="C60" i="291"/>
  <c r="C59" i="291"/>
  <c r="C58" i="291"/>
  <c r="C57" i="291"/>
  <c r="C56" i="291"/>
  <c r="C55" i="291"/>
  <c r="C54" i="291"/>
  <c r="C53" i="291"/>
  <c r="C52" i="291"/>
  <c r="C51" i="291"/>
  <c r="C50" i="291"/>
  <c r="C49" i="291"/>
  <c r="C48" i="291"/>
  <c r="C47" i="291"/>
  <c r="C46" i="291"/>
  <c r="C45" i="291"/>
  <c r="C44" i="291"/>
  <c r="C43" i="291"/>
  <c r="C42" i="291"/>
  <c r="C41" i="291"/>
  <c r="C40" i="291"/>
  <c r="C39" i="291"/>
  <c r="C38" i="291"/>
  <c r="C37" i="291"/>
  <c r="C36" i="291"/>
  <c r="C35" i="291"/>
  <c r="C34" i="291"/>
  <c r="C33" i="291"/>
  <c r="C32" i="291"/>
  <c r="C31" i="291"/>
  <c r="C30" i="291"/>
  <c r="C29" i="291"/>
  <c r="C28" i="291"/>
  <c r="C27" i="291"/>
  <c r="C26" i="291"/>
  <c r="C25" i="291"/>
  <c r="C24" i="291"/>
  <c r="C23" i="291"/>
  <c r="C22" i="291"/>
  <c r="C21" i="291"/>
  <c r="C17" i="291"/>
  <c r="D17" i="291" s="1"/>
  <c r="C16" i="291"/>
  <c r="D16" i="291" s="1"/>
  <c r="C15" i="291"/>
  <c r="D15" i="291" s="1"/>
  <c r="C14" i="291"/>
  <c r="D14" i="291" s="1"/>
  <c r="C13" i="291"/>
  <c r="D13" i="291" s="1"/>
  <c r="C12" i="291"/>
  <c r="D12" i="291" s="1"/>
  <c r="C11" i="291"/>
  <c r="D11" i="291" s="1"/>
  <c r="C10" i="291"/>
  <c r="D10" i="291" s="1"/>
  <c r="C9" i="291"/>
  <c r="D9" i="291" s="1"/>
  <c r="C8" i="291"/>
  <c r="D8" i="291" s="1"/>
  <c r="C7" i="291"/>
  <c r="D7" i="291" s="1"/>
  <c r="C6" i="291"/>
  <c r="D6" i="291" s="1"/>
  <c r="C5" i="291"/>
  <c r="D5" i="291" s="1"/>
  <c r="C4" i="291"/>
  <c r="D4" i="291" s="1"/>
  <c r="C3" i="291"/>
  <c r="D3" i="291" s="1"/>
  <c r="C2" i="291"/>
  <c r="D2" i="291" s="1"/>
  <c r="M3" i="275"/>
  <c r="C123" i="275"/>
  <c r="C122" i="275"/>
  <c r="C121" i="275"/>
  <c r="C120" i="275"/>
  <c r="C119" i="275"/>
  <c r="C118" i="275"/>
  <c r="C117" i="275"/>
  <c r="C116" i="275"/>
  <c r="C115" i="275"/>
  <c r="C114" i="275"/>
  <c r="C113" i="275"/>
  <c r="C112" i="275"/>
  <c r="C111" i="275"/>
  <c r="C110" i="275"/>
  <c r="C109" i="275"/>
  <c r="C108" i="275"/>
  <c r="C107" i="275"/>
  <c r="C106" i="275"/>
  <c r="C105" i="275"/>
  <c r="C104" i="275"/>
  <c r="C103" i="275"/>
  <c r="C102" i="275"/>
  <c r="C101" i="275"/>
  <c r="C100" i="275"/>
  <c r="C99" i="275"/>
  <c r="C98" i="275"/>
  <c r="C97" i="275"/>
  <c r="C96" i="275"/>
  <c r="C95" i="275"/>
  <c r="C94" i="275"/>
  <c r="C93" i="275"/>
  <c r="C92" i="275"/>
  <c r="C91" i="275"/>
  <c r="C90" i="275"/>
  <c r="C89" i="275"/>
  <c r="C88" i="275"/>
  <c r="C87" i="275"/>
  <c r="C86" i="275"/>
  <c r="C85" i="275"/>
  <c r="C84" i="275"/>
  <c r="C83" i="275"/>
  <c r="C82" i="275"/>
  <c r="C81" i="275"/>
  <c r="C80" i="275"/>
  <c r="C79" i="275"/>
  <c r="C78" i="275"/>
  <c r="C77" i="275"/>
  <c r="C76" i="275"/>
  <c r="C75" i="275"/>
  <c r="C74" i="275"/>
  <c r="C73" i="275"/>
  <c r="C72" i="275"/>
  <c r="C71" i="275"/>
  <c r="C70" i="275"/>
  <c r="C69" i="275"/>
  <c r="C68" i="275"/>
  <c r="C67" i="275"/>
  <c r="C66" i="275"/>
  <c r="C65" i="275"/>
  <c r="C64" i="275"/>
  <c r="C63" i="275"/>
  <c r="C62" i="275"/>
  <c r="C61" i="275"/>
  <c r="C60" i="275"/>
  <c r="C59" i="275"/>
  <c r="C58" i="275"/>
  <c r="C57" i="275"/>
  <c r="C56" i="275"/>
  <c r="C55" i="275"/>
  <c r="C54" i="275"/>
  <c r="C53" i="275"/>
  <c r="C52" i="275"/>
  <c r="C51" i="275"/>
  <c r="C50" i="275"/>
  <c r="C49" i="275"/>
  <c r="C48" i="275"/>
  <c r="C47" i="275"/>
  <c r="C46" i="275"/>
  <c r="C45" i="275"/>
  <c r="C44" i="275"/>
  <c r="C43" i="275"/>
  <c r="C42" i="275"/>
  <c r="C41" i="275"/>
  <c r="C40" i="275"/>
  <c r="C39" i="275"/>
  <c r="C38" i="275"/>
  <c r="C37" i="275"/>
  <c r="C36" i="275"/>
  <c r="C35" i="275"/>
  <c r="C34" i="275"/>
  <c r="C33" i="275"/>
  <c r="C32" i="275"/>
  <c r="C31" i="275"/>
  <c r="C30" i="275"/>
  <c r="C29" i="275"/>
  <c r="C28" i="275"/>
  <c r="C27" i="275"/>
  <c r="C26" i="275"/>
  <c r="C25" i="275"/>
  <c r="C24" i="275"/>
  <c r="C23" i="275"/>
  <c r="C19" i="275"/>
  <c r="D19" i="275" s="1"/>
  <c r="C18" i="275"/>
  <c r="D18" i="275" s="1"/>
  <c r="C17" i="275"/>
  <c r="D17" i="275" s="1"/>
  <c r="C16" i="275"/>
  <c r="D16" i="275" s="1"/>
  <c r="C15" i="275"/>
  <c r="D15" i="275" s="1"/>
  <c r="C14" i="275"/>
  <c r="D14" i="275" s="1"/>
  <c r="C13" i="275"/>
  <c r="D13" i="275" s="1"/>
  <c r="C12" i="275"/>
  <c r="D12" i="275" s="1"/>
  <c r="C11" i="275"/>
  <c r="D11" i="275" s="1"/>
  <c r="C10" i="275"/>
  <c r="D10" i="275" s="1"/>
  <c r="C9" i="275"/>
  <c r="D9" i="275" s="1"/>
  <c r="C8" i="275"/>
  <c r="D8" i="275" s="1"/>
  <c r="C7" i="275"/>
  <c r="D7" i="275" s="1"/>
  <c r="C6" i="275"/>
  <c r="D6" i="275" s="1"/>
  <c r="C5" i="275"/>
  <c r="D5" i="275" s="1"/>
  <c r="C4" i="275"/>
  <c r="D4" i="275" s="1"/>
  <c r="C3" i="275"/>
  <c r="D3" i="275" s="1"/>
  <c r="C2" i="275"/>
  <c r="D2" i="275" s="1"/>
  <c r="M3" i="267"/>
  <c r="C139" i="267"/>
  <c r="C138" i="267"/>
  <c r="C137" i="267"/>
  <c r="C136" i="267"/>
  <c r="C135" i="267"/>
  <c r="C134" i="267"/>
  <c r="C133" i="267"/>
  <c r="C132" i="267"/>
  <c r="C131" i="267"/>
  <c r="C130" i="267"/>
  <c r="C129" i="267"/>
  <c r="C128" i="267"/>
  <c r="C127" i="267"/>
  <c r="C126" i="267"/>
  <c r="C125" i="267"/>
  <c r="C124" i="267"/>
  <c r="C123" i="267"/>
  <c r="C122" i="267"/>
  <c r="C121" i="267"/>
  <c r="C120" i="267"/>
  <c r="C119" i="267"/>
  <c r="C118" i="267"/>
  <c r="C117" i="267"/>
  <c r="C116" i="267"/>
  <c r="C115" i="267"/>
  <c r="C114" i="267"/>
  <c r="C113" i="267"/>
  <c r="C112" i="267"/>
  <c r="C111" i="267"/>
  <c r="C110" i="267"/>
  <c r="C109" i="267"/>
  <c r="C108" i="267"/>
  <c r="C107" i="267"/>
  <c r="C106" i="267"/>
  <c r="C105" i="267"/>
  <c r="C104" i="267"/>
  <c r="C103" i="267"/>
  <c r="C102" i="267"/>
  <c r="C101" i="267"/>
  <c r="C100" i="267"/>
  <c r="C99" i="267"/>
  <c r="C98" i="267"/>
  <c r="C97" i="267"/>
  <c r="C96" i="267"/>
  <c r="C95" i="267"/>
  <c r="C94" i="267"/>
  <c r="C93" i="267"/>
  <c r="C92" i="267"/>
  <c r="C91" i="267"/>
  <c r="C90" i="267"/>
  <c r="C89" i="267"/>
  <c r="C88" i="267"/>
  <c r="C87" i="267"/>
  <c r="C86" i="267"/>
  <c r="C85" i="267"/>
  <c r="C84" i="267"/>
  <c r="C83" i="267"/>
  <c r="C82" i="267"/>
  <c r="C81" i="267"/>
  <c r="C80" i="267"/>
  <c r="C79" i="267"/>
  <c r="C78" i="267"/>
  <c r="C77" i="267"/>
  <c r="C76" i="267"/>
  <c r="C75" i="267"/>
  <c r="C74" i="267"/>
  <c r="C73" i="267"/>
  <c r="C72" i="267"/>
  <c r="C71" i="267"/>
  <c r="C70" i="267"/>
  <c r="C69" i="267"/>
  <c r="C68" i="267"/>
  <c r="C67" i="267"/>
  <c r="C66" i="267"/>
  <c r="C65" i="267"/>
  <c r="C64" i="267"/>
  <c r="C63" i="267"/>
  <c r="C62" i="267"/>
  <c r="C61" i="267"/>
  <c r="C60" i="267"/>
  <c r="C59" i="267"/>
  <c r="C58" i="267"/>
  <c r="C57" i="267"/>
  <c r="C56" i="267"/>
  <c r="C55" i="267"/>
  <c r="C54" i="267"/>
  <c r="C53" i="267"/>
  <c r="C52" i="267"/>
  <c r="C51" i="267"/>
  <c r="C50" i="267"/>
  <c r="C49" i="267"/>
  <c r="C48" i="267"/>
  <c r="C47" i="267"/>
  <c r="C46" i="267"/>
  <c r="C45" i="267"/>
  <c r="C44" i="267"/>
  <c r="C43" i="267"/>
  <c r="C42" i="267"/>
  <c r="C41" i="267"/>
  <c r="C40" i="267"/>
  <c r="C39" i="267"/>
  <c r="C35" i="267"/>
  <c r="D35" i="267" s="1"/>
  <c r="C34" i="267"/>
  <c r="D34" i="267" s="1"/>
  <c r="C33" i="267"/>
  <c r="D33" i="267" s="1"/>
  <c r="C32" i="267"/>
  <c r="D32" i="267" s="1"/>
  <c r="C31" i="267"/>
  <c r="D31" i="267" s="1"/>
  <c r="C30" i="267"/>
  <c r="D30" i="267" s="1"/>
  <c r="C29" i="267"/>
  <c r="D29" i="267" s="1"/>
  <c r="C28" i="267"/>
  <c r="D28" i="267" s="1"/>
  <c r="C27" i="267"/>
  <c r="D27" i="267" s="1"/>
  <c r="C26" i="267"/>
  <c r="D26" i="267" s="1"/>
  <c r="C25" i="267"/>
  <c r="D25" i="267" s="1"/>
  <c r="C24" i="267"/>
  <c r="D24" i="267" s="1"/>
  <c r="C23" i="267"/>
  <c r="D23" i="267" s="1"/>
  <c r="C22" i="267"/>
  <c r="D22" i="267" s="1"/>
  <c r="C21" i="267"/>
  <c r="D21" i="267" s="1"/>
  <c r="C20" i="267"/>
  <c r="D20" i="267" s="1"/>
  <c r="C19" i="267"/>
  <c r="D19" i="267" s="1"/>
  <c r="C18" i="267"/>
  <c r="D18" i="267" s="1"/>
  <c r="C17" i="267"/>
  <c r="D17" i="267" s="1"/>
  <c r="C16" i="267"/>
  <c r="D16" i="267" s="1"/>
  <c r="C15" i="267"/>
  <c r="D15" i="267" s="1"/>
  <c r="C14" i="267"/>
  <c r="D14" i="267" s="1"/>
  <c r="C13" i="267"/>
  <c r="D13" i="267" s="1"/>
  <c r="C12" i="267"/>
  <c r="D12" i="267" s="1"/>
  <c r="C11" i="267"/>
  <c r="D11" i="267" s="1"/>
  <c r="C10" i="267"/>
  <c r="D10" i="267" s="1"/>
  <c r="C9" i="267"/>
  <c r="D9" i="267" s="1"/>
  <c r="C8" i="267"/>
  <c r="D8" i="267" s="1"/>
  <c r="C7" i="267"/>
  <c r="D7" i="267" s="1"/>
  <c r="C6" i="267"/>
  <c r="D6" i="267" s="1"/>
  <c r="C5" i="267"/>
  <c r="D5" i="267" s="1"/>
  <c r="C4" i="267"/>
  <c r="D4" i="267" s="1"/>
  <c r="C3" i="267"/>
  <c r="D3" i="267" s="1"/>
  <c r="C2" i="267"/>
  <c r="D2" i="267" s="1"/>
  <c r="M3" i="261"/>
  <c r="C123" i="261"/>
  <c r="C122" i="261"/>
  <c r="C121" i="261"/>
  <c r="C120" i="261"/>
  <c r="C119" i="261"/>
  <c r="C118" i="261"/>
  <c r="C117" i="261"/>
  <c r="C116" i="261"/>
  <c r="C115" i="261"/>
  <c r="C114" i="261"/>
  <c r="C113" i="261"/>
  <c r="C112" i="261"/>
  <c r="C111" i="261"/>
  <c r="C110" i="261"/>
  <c r="C109" i="261"/>
  <c r="C108" i="261"/>
  <c r="C107" i="261"/>
  <c r="C106" i="261"/>
  <c r="C105" i="261"/>
  <c r="C104" i="261"/>
  <c r="C103" i="261"/>
  <c r="C102" i="261"/>
  <c r="C101" i="261"/>
  <c r="C100" i="261"/>
  <c r="C99" i="261"/>
  <c r="C98" i="261"/>
  <c r="C97" i="261"/>
  <c r="C96" i="261"/>
  <c r="C95" i="261"/>
  <c r="C94" i="261"/>
  <c r="C93" i="261"/>
  <c r="C92" i="261"/>
  <c r="C91" i="261"/>
  <c r="C90" i="261"/>
  <c r="C89" i="261"/>
  <c r="C88" i="261"/>
  <c r="C87" i="261"/>
  <c r="C86" i="261"/>
  <c r="C85" i="261"/>
  <c r="C84" i="261"/>
  <c r="C83" i="261"/>
  <c r="C82" i="261"/>
  <c r="C81" i="261"/>
  <c r="C80" i="261"/>
  <c r="C79" i="261"/>
  <c r="C78" i="261"/>
  <c r="C77" i="261"/>
  <c r="C76" i="261"/>
  <c r="C75" i="261"/>
  <c r="C74" i="261"/>
  <c r="C73" i="261"/>
  <c r="C72" i="261"/>
  <c r="C71" i="261"/>
  <c r="C70" i="261"/>
  <c r="C69" i="261"/>
  <c r="C68" i="261"/>
  <c r="C67" i="261"/>
  <c r="C66" i="261"/>
  <c r="C65" i="261"/>
  <c r="C64" i="261"/>
  <c r="C63" i="261"/>
  <c r="C62" i="261"/>
  <c r="C61" i="261"/>
  <c r="C60" i="261"/>
  <c r="C59" i="261"/>
  <c r="C58" i="261"/>
  <c r="C57" i="261"/>
  <c r="C56" i="261"/>
  <c r="C55" i="261"/>
  <c r="C54" i="261"/>
  <c r="C53" i="261"/>
  <c r="C52" i="261"/>
  <c r="C51" i="261"/>
  <c r="C50" i="261"/>
  <c r="C49" i="261"/>
  <c r="C48" i="261"/>
  <c r="C47" i="261"/>
  <c r="C46" i="261"/>
  <c r="C45" i="261"/>
  <c r="C44" i="261"/>
  <c r="C43" i="261"/>
  <c r="C42" i="261"/>
  <c r="C41" i="261"/>
  <c r="C40" i="261"/>
  <c r="C39" i="261"/>
  <c r="C38" i="261"/>
  <c r="C37" i="261"/>
  <c r="C36" i="261"/>
  <c r="C35" i="261"/>
  <c r="C34" i="261"/>
  <c r="C33" i="261"/>
  <c r="C32" i="261"/>
  <c r="C31" i="261"/>
  <c r="C30" i="261"/>
  <c r="C29" i="261"/>
  <c r="C28" i="261"/>
  <c r="C27" i="261"/>
  <c r="C26" i="261"/>
  <c r="C25" i="261"/>
  <c r="C24" i="261"/>
  <c r="C23" i="261"/>
  <c r="C19" i="261"/>
  <c r="D19" i="261" s="1"/>
  <c r="C18" i="261"/>
  <c r="D18" i="261" s="1"/>
  <c r="C17" i="261"/>
  <c r="D17" i="261" s="1"/>
  <c r="C16" i="261"/>
  <c r="D16" i="261" s="1"/>
  <c r="C15" i="261"/>
  <c r="D15" i="261" s="1"/>
  <c r="C14" i="261"/>
  <c r="D14" i="261" s="1"/>
  <c r="C13" i="261"/>
  <c r="D13" i="261" s="1"/>
  <c r="C12" i="261"/>
  <c r="D12" i="261" s="1"/>
  <c r="C11" i="261"/>
  <c r="D11" i="261" s="1"/>
  <c r="C10" i="261"/>
  <c r="D10" i="261" s="1"/>
  <c r="C9" i="261"/>
  <c r="D9" i="261" s="1"/>
  <c r="C8" i="261"/>
  <c r="D8" i="261" s="1"/>
  <c r="C7" i="261"/>
  <c r="D7" i="261" s="1"/>
  <c r="C6" i="261"/>
  <c r="D6" i="261" s="1"/>
  <c r="C5" i="261"/>
  <c r="D5" i="261" s="1"/>
  <c r="C4" i="261"/>
  <c r="D4" i="261" s="1"/>
  <c r="C3" i="261"/>
  <c r="D3" i="261" s="1"/>
  <c r="C2" i="261"/>
  <c r="D2" i="261" s="1"/>
  <c r="M3" i="259"/>
  <c r="C123" i="259"/>
  <c r="C122" i="259"/>
  <c r="C121" i="259"/>
  <c r="C120" i="259"/>
  <c r="C119" i="259"/>
  <c r="C118" i="259"/>
  <c r="C117" i="259"/>
  <c r="C116" i="259"/>
  <c r="C115" i="259"/>
  <c r="C114" i="259"/>
  <c r="C113" i="259"/>
  <c r="C112" i="259"/>
  <c r="C111" i="259"/>
  <c r="C110" i="259"/>
  <c r="C109" i="259"/>
  <c r="C108" i="259"/>
  <c r="C107" i="259"/>
  <c r="C106" i="259"/>
  <c r="C105" i="259"/>
  <c r="C104" i="259"/>
  <c r="C103" i="259"/>
  <c r="C102" i="259"/>
  <c r="C101" i="259"/>
  <c r="C100" i="259"/>
  <c r="C99" i="259"/>
  <c r="C98" i="259"/>
  <c r="C97" i="259"/>
  <c r="C96" i="259"/>
  <c r="C95" i="259"/>
  <c r="C94" i="259"/>
  <c r="C93" i="259"/>
  <c r="C92" i="259"/>
  <c r="C91" i="259"/>
  <c r="C90" i="259"/>
  <c r="C89" i="259"/>
  <c r="C88" i="259"/>
  <c r="C87" i="259"/>
  <c r="C86" i="259"/>
  <c r="C85" i="259"/>
  <c r="C84" i="259"/>
  <c r="C83" i="259"/>
  <c r="C82" i="259"/>
  <c r="C81" i="259"/>
  <c r="C80" i="259"/>
  <c r="C79" i="259"/>
  <c r="C78" i="259"/>
  <c r="C77" i="259"/>
  <c r="C76" i="259"/>
  <c r="C75" i="259"/>
  <c r="C74" i="259"/>
  <c r="C73" i="259"/>
  <c r="C72" i="259"/>
  <c r="C71" i="259"/>
  <c r="C70" i="259"/>
  <c r="C69" i="259"/>
  <c r="C68" i="259"/>
  <c r="C67" i="259"/>
  <c r="C66" i="259"/>
  <c r="C65" i="259"/>
  <c r="C64" i="259"/>
  <c r="C63" i="259"/>
  <c r="C62" i="259"/>
  <c r="C61" i="259"/>
  <c r="C60" i="259"/>
  <c r="C59" i="259"/>
  <c r="C58" i="259"/>
  <c r="C57" i="259"/>
  <c r="C56" i="259"/>
  <c r="C55" i="259"/>
  <c r="C54" i="259"/>
  <c r="C53" i="259"/>
  <c r="C52" i="259"/>
  <c r="C51" i="259"/>
  <c r="C50" i="259"/>
  <c r="C49" i="259"/>
  <c r="C48" i="259"/>
  <c r="C47" i="259"/>
  <c r="C46" i="259"/>
  <c r="C45" i="259"/>
  <c r="C44" i="259"/>
  <c r="C43" i="259"/>
  <c r="C42" i="259"/>
  <c r="C41" i="259"/>
  <c r="C40" i="259"/>
  <c r="C39" i="259"/>
  <c r="C38" i="259"/>
  <c r="C37" i="259"/>
  <c r="C36" i="259"/>
  <c r="C35" i="259"/>
  <c r="C34" i="259"/>
  <c r="C33" i="259"/>
  <c r="C32" i="259"/>
  <c r="C31" i="259"/>
  <c r="C30" i="259"/>
  <c r="C29" i="259"/>
  <c r="C28" i="259"/>
  <c r="C27" i="259"/>
  <c r="C26" i="259"/>
  <c r="C25" i="259"/>
  <c r="C24" i="259"/>
  <c r="C23" i="259"/>
  <c r="C19" i="259"/>
  <c r="D19" i="259" s="1"/>
  <c r="C18" i="259"/>
  <c r="D18" i="259" s="1"/>
  <c r="C17" i="259"/>
  <c r="D17" i="259" s="1"/>
  <c r="C16" i="259"/>
  <c r="D16" i="259" s="1"/>
  <c r="C15" i="259"/>
  <c r="D15" i="259" s="1"/>
  <c r="C14" i="259"/>
  <c r="D14" i="259" s="1"/>
  <c r="C13" i="259"/>
  <c r="D13" i="259" s="1"/>
  <c r="C12" i="259"/>
  <c r="D12" i="259" s="1"/>
  <c r="C11" i="259"/>
  <c r="D11" i="259" s="1"/>
  <c r="C10" i="259"/>
  <c r="D10" i="259" s="1"/>
  <c r="C9" i="259"/>
  <c r="D9" i="259" s="1"/>
  <c r="C8" i="259"/>
  <c r="D8" i="259" s="1"/>
  <c r="C7" i="259"/>
  <c r="D7" i="259" s="1"/>
  <c r="C6" i="259"/>
  <c r="D6" i="259" s="1"/>
  <c r="C5" i="259"/>
  <c r="D5" i="259" s="1"/>
  <c r="C4" i="259"/>
  <c r="D4" i="259" s="1"/>
  <c r="C3" i="259"/>
  <c r="D3" i="259" s="1"/>
  <c r="C2" i="259"/>
  <c r="D2" i="259" s="1"/>
  <c r="M3" i="246"/>
  <c r="C139" i="246"/>
  <c r="C138" i="246"/>
  <c r="C137" i="246"/>
  <c r="C136" i="246"/>
  <c r="C135" i="246"/>
  <c r="C134" i="246"/>
  <c r="C133" i="246"/>
  <c r="C132" i="246"/>
  <c r="C131" i="246"/>
  <c r="C130" i="246"/>
  <c r="C129" i="246"/>
  <c r="C128" i="246"/>
  <c r="C127" i="246"/>
  <c r="C126" i="246"/>
  <c r="C125" i="246"/>
  <c r="C124" i="246"/>
  <c r="C123" i="246"/>
  <c r="C122" i="246"/>
  <c r="C121" i="246"/>
  <c r="C120" i="246"/>
  <c r="C119" i="246"/>
  <c r="C118" i="246"/>
  <c r="C117" i="246"/>
  <c r="C116" i="246"/>
  <c r="C115" i="246"/>
  <c r="C114" i="246"/>
  <c r="C113" i="246"/>
  <c r="C112" i="246"/>
  <c r="C111" i="246"/>
  <c r="C110" i="246"/>
  <c r="C109" i="246"/>
  <c r="C108" i="246"/>
  <c r="C107" i="246"/>
  <c r="C106" i="246"/>
  <c r="C105" i="246"/>
  <c r="C104" i="246"/>
  <c r="C103" i="246"/>
  <c r="C102" i="246"/>
  <c r="C101" i="246"/>
  <c r="C100" i="246"/>
  <c r="C99" i="246"/>
  <c r="C98" i="246"/>
  <c r="C97" i="246"/>
  <c r="C96" i="246"/>
  <c r="C95" i="246"/>
  <c r="C94" i="246"/>
  <c r="C93" i="246"/>
  <c r="C92" i="246"/>
  <c r="C91" i="246"/>
  <c r="C90" i="246"/>
  <c r="C89" i="246"/>
  <c r="C88" i="246"/>
  <c r="C87" i="246"/>
  <c r="C86" i="246"/>
  <c r="C85" i="246"/>
  <c r="C84" i="246"/>
  <c r="C83" i="246"/>
  <c r="C82" i="246"/>
  <c r="C81" i="246"/>
  <c r="C80" i="246"/>
  <c r="C79" i="246"/>
  <c r="C78" i="246"/>
  <c r="C77" i="246"/>
  <c r="C76" i="246"/>
  <c r="C75" i="246"/>
  <c r="C74" i="246"/>
  <c r="C73" i="246"/>
  <c r="C72" i="246"/>
  <c r="C71" i="246"/>
  <c r="C70" i="246"/>
  <c r="C69" i="246"/>
  <c r="C68" i="246"/>
  <c r="C67" i="246"/>
  <c r="C66" i="246"/>
  <c r="C65" i="246"/>
  <c r="C64" i="246"/>
  <c r="C63" i="246"/>
  <c r="C62" i="246"/>
  <c r="C61" i="246"/>
  <c r="C60" i="246"/>
  <c r="C59" i="246"/>
  <c r="C58" i="246"/>
  <c r="C57" i="246"/>
  <c r="C56" i="246"/>
  <c r="C55" i="246"/>
  <c r="C54" i="246"/>
  <c r="C53" i="246"/>
  <c r="C52" i="246"/>
  <c r="C51" i="246"/>
  <c r="C50" i="246"/>
  <c r="C49" i="246"/>
  <c r="C48" i="246"/>
  <c r="C47" i="246"/>
  <c r="C46" i="246"/>
  <c r="C45" i="246"/>
  <c r="C44" i="246"/>
  <c r="C43" i="246"/>
  <c r="C42" i="246"/>
  <c r="C41" i="246"/>
  <c r="C40" i="246"/>
  <c r="C36" i="246"/>
  <c r="D36" i="246" s="1"/>
  <c r="C35" i="246"/>
  <c r="D35" i="246" s="1"/>
  <c r="C34" i="246"/>
  <c r="D34" i="246" s="1"/>
  <c r="C33" i="246"/>
  <c r="D33" i="246" s="1"/>
  <c r="C32" i="246"/>
  <c r="D32" i="246" s="1"/>
  <c r="C31" i="246"/>
  <c r="D31" i="246" s="1"/>
  <c r="C30" i="246"/>
  <c r="D30" i="246" s="1"/>
  <c r="C29" i="246"/>
  <c r="D29" i="246" s="1"/>
  <c r="C28" i="246"/>
  <c r="D28" i="246" s="1"/>
  <c r="C27" i="246"/>
  <c r="D27" i="246" s="1"/>
  <c r="C26" i="246"/>
  <c r="D26" i="246" s="1"/>
  <c r="C25" i="246"/>
  <c r="D25" i="246" s="1"/>
  <c r="C24" i="246"/>
  <c r="D24" i="246" s="1"/>
  <c r="C23" i="246"/>
  <c r="D23" i="246" s="1"/>
  <c r="C22" i="246"/>
  <c r="D22" i="246" s="1"/>
  <c r="C21" i="246"/>
  <c r="D21" i="246" s="1"/>
  <c r="C20" i="246"/>
  <c r="D20" i="246" s="1"/>
  <c r="C19" i="246"/>
  <c r="D19" i="246" s="1"/>
  <c r="C18" i="246"/>
  <c r="D18" i="246" s="1"/>
  <c r="C17" i="246"/>
  <c r="D17" i="246" s="1"/>
  <c r="C16" i="246"/>
  <c r="D16" i="246" s="1"/>
  <c r="C15" i="246"/>
  <c r="D15" i="246" s="1"/>
  <c r="C14" i="246"/>
  <c r="D14" i="246" s="1"/>
  <c r="C13" i="246"/>
  <c r="D13" i="246" s="1"/>
  <c r="C12" i="246"/>
  <c r="D12" i="246" s="1"/>
  <c r="C11" i="246"/>
  <c r="D11" i="246" s="1"/>
  <c r="C10" i="246"/>
  <c r="D10" i="246" s="1"/>
  <c r="C9" i="246"/>
  <c r="D9" i="246" s="1"/>
  <c r="C8" i="246"/>
  <c r="D8" i="246" s="1"/>
  <c r="C7" i="246"/>
  <c r="D7" i="246" s="1"/>
  <c r="C6" i="246"/>
  <c r="D6" i="246" s="1"/>
  <c r="C5" i="246"/>
  <c r="D5" i="246" s="1"/>
  <c r="C4" i="246"/>
  <c r="D4" i="246" s="1"/>
  <c r="C3" i="246"/>
  <c r="D3" i="246" s="1"/>
  <c r="C2" i="246"/>
  <c r="D2" i="246" s="1"/>
  <c r="M3" i="230"/>
  <c r="C139" i="230"/>
  <c r="C138" i="230"/>
  <c r="C137" i="230"/>
  <c r="C136" i="230"/>
  <c r="C135" i="230"/>
  <c r="C134" i="230"/>
  <c r="C133" i="230"/>
  <c r="C132" i="230"/>
  <c r="C131" i="230"/>
  <c r="C130" i="230"/>
  <c r="C129" i="230"/>
  <c r="C128" i="230"/>
  <c r="C127" i="230"/>
  <c r="C126" i="230"/>
  <c r="C125" i="230"/>
  <c r="C124" i="230"/>
  <c r="C123" i="230"/>
  <c r="C122" i="230"/>
  <c r="C121" i="230"/>
  <c r="C120" i="230"/>
  <c r="C119" i="230"/>
  <c r="C118" i="230"/>
  <c r="C117" i="230"/>
  <c r="C116" i="230"/>
  <c r="C115" i="230"/>
  <c r="C114" i="230"/>
  <c r="C113" i="230"/>
  <c r="C112" i="230"/>
  <c r="C111" i="230"/>
  <c r="C110" i="230"/>
  <c r="C109" i="230"/>
  <c r="C108" i="230"/>
  <c r="C107" i="230"/>
  <c r="C106" i="230"/>
  <c r="C105" i="230"/>
  <c r="C104" i="230"/>
  <c r="C103" i="230"/>
  <c r="C102" i="230"/>
  <c r="C101" i="230"/>
  <c r="C100" i="230"/>
  <c r="C99" i="230"/>
  <c r="C98" i="230"/>
  <c r="C97" i="230"/>
  <c r="C96" i="230"/>
  <c r="C95" i="230"/>
  <c r="C94" i="230"/>
  <c r="C93" i="230"/>
  <c r="C92" i="230"/>
  <c r="C91" i="230"/>
  <c r="C90" i="230"/>
  <c r="C89" i="230"/>
  <c r="C88" i="230"/>
  <c r="C87" i="230"/>
  <c r="C86" i="230"/>
  <c r="C85" i="230"/>
  <c r="C84" i="230"/>
  <c r="C83" i="230"/>
  <c r="C82" i="230"/>
  <c r="C81" i="230"/>
  <c r="C80" i="230"/>
  <c r="C79" i="230"/>
  <c r="C78" i="230"/>
  <c r="C77" i="230"/>
  <c r="C76" i="230"/>
  <c r="C75" i="230"/>
  <c r="C74" i="230"/>
  <c r="C73" i="230"/>
  <c r="C72" i="230"/>
  <c r="C71" i="230"/>
  <c r="C70" i="230"/>
  <c r="C69" i="230"/>
  <c r="C68" i="230"/>
  <c r="C67" i="230"/>
  <c r="C66" i="230"/>
  <c r="C65" i="230"/>
  <c r="C64" i="230"/>
  <c r="C63" i="230"/>
  <c r="C62" i="230"/>
  <c r="C61" i="230"/>
  <c r="C60" i="230"/>
  <c r="C59" i="230"/>
  <c r="C58" i="230"/>
  <c r="C57" i="230"/>
  <c r="C56" i="230"/>
  <c r="C55" i="230"/>
  <c r="C54" i="230"/>
  <c r="C53" i="230"/>
  <c r="C52" i="230"/>
  <c r="C51" i="230"/>
  <c r="C50" i="230"/>
  <c r="C49" i="230"/>
  <c r="C48" i="230"/>
  <c r="C47" i="230"/>
  <c r="C46" i="230"/>
  <c r="C45" i="230"/>
  <c r="C44" i="230"/>
  <c r="C43" i="230"/>
  <c r="C42" i="230"/>
  <c r="C41" i="230"/>
  <c r="C40" i="230"/>
  <c r="C36" i="230"/>
  <c r="D36" i="230" s="1"/>
  <c r="C35" i="230"/>
  <c r="D35" i="230" s="1"/>
  <c r="C34" i="230"/>
  <c r="D34" i="230" s="1"/>
  <c r="C33" i="230"/>
  <c r="D33" i="230" s="1"/>
  <c r="C32" i="230"/>
  <c r="D32" i="230" s="1"/>
  <c r="C31" i="230"/>
  <c r="D31" i="230" s="1"/>
  <c r="C30" i="230"/>
  <c r="D30" i="230" s="1"/>
  <c r="C29" i="230"/>
  <c r="D29" i="230" s="1"/>
  <c r="C28" i="230"/>
  <c r="D28" i="230" s="1"/>
  <c r="C27" i="230"/>
  <c r="D27" i="230" s="1"/>
  <c r="C26" i="230"/>
  <c r="D26" i="230" s="1"/>
  <c r="C25" i="230"/>
  <c r="D25" i="230" s="1"/>
  <c r="C24" i="230"/>
  <c r="D24" i="230" s="1"/>
  <c r="C23" i="230"/>
  <c r="D23" i="230" s="1"/>
  <c r="C22" i="230"/>
  <c r="D22" i="230" s="1"/>
  <c r="C21" i="230"/>
  <c r="D21" i="230" s="1"/>
  <c r="C20" i="230"/>
  <c r="D20" i="230" s="1"/>
  <c r="C19" i="230"/>
  <c r="D19" i="230" s="1"/>
  <c r="C18" i="230"/>
  <c r="D18" i="230" s="1"/>
  <c r="C17" i="230"/>
  <c r="D17" i="230" s="1"/>
  <c r="C16" i="230"/>
  <c r="D16" i="230" s="1"/>
  <c r="C15" i="230"/>
  <c r="D15" i="230" s="1"/>
  <c r="C14" i="230"/>
  <c r="D14" i="230" s="1"/>
  <c r="C13" i="230"/>
  <c r="D13" i="230" s="1"/>
  <c r="C12" i="230"/>
  <c r="D12" i="230" s="1"/>
  <c r="C11" i="230"/>
  <c r="D11" i="230" s="1"/>
  <c r="C10" i="230"/>
  <c r="D10" i="230" s="1"/>
  <c r="C9" i="230"/>
  <c r="D9" i="230" s="1"/>
  <c r="C8" i="230"/>
  <c r="D8" i="230" s="1"/>
  <c r="C7" i="230"/>
  <c r="D7" i="230" s="1"/>
  <c r="C6" i="230"/>
  <c r="D6" i="230" s="1"/>
  <c r="C5" i="230"/>
  <c r="D5" i="230" s="1"/>
  <c r="C4" i="230"/>
  <c r="D4" i="230" s="1"/>
  <c r="C3" i="230"/>
  <c r="D3" i="230" s="1"/>
  <c r="C2" i="230"/>
  <c r="D2" i="230" s="1"/>
  <c r="M3" i="226"/>
  <c r="C120" i="226"/>
  <c r="C119" i="226"/>
  <c r="C118" i="226"/>
  <c r="C117" i="226"/>
  <c r="C116" i="226"/>
  <c r="C115" i="226"/>
  <c r="C114" i="226"/>
  <c r="C113" i="226"/>
  <c r="C112" i="226"/>
  <c r="C111" i="226"/>
  <c r="C110" i="226"/>
  <c r="C109" i="226"/>
  <c r="C108" i="226"/>
  <c r="C107" i="226"/>
  <c r="C106" i="226"/>
  <c r="C105" i="226"/>
  <c r="C104" i="226"/>
  <c r="C103" i="226"/>
  <c r="C102" i="226"/>
  <c r="C101" i="226"/>
  <c r="C100" i="226"/>
  <c r="C99" i="226"/>
  <c r="C98" i="226"/>
  <c r="C97" i="226"/>
  <c r="C96" i="226"/>
  <c r="C95" i="226"/>
  <c r="C94" i="226"/>
  <c r="C93" i="226"/>
  <c r="C92" i="226"/>
  <c r="C91" i="226"/>
  <c r="C90" i="226"/>
  <c r="C89" i="226"/>
  <c r="C88" i="226"/>
  <c r="C87" i="226"/>
  <c r="C86" i="226"/>
  <c r="C85" i="226"/>
  <c r="C84" i="226"/>
  <c r="C83" i="226"/>
  <c r="C82" i="226"/>
  <c r="C81" i="226"/>
  <c r="C80" i="226"/>
  <c r="C79" i="226"/>
  <c r="C78" i="226"/>
  <c r="C77" i="226"/>
  <c r="C76" i="226"/>
  <c r="C75" i="226"/>
  <c r="C74" i="226"/>
  <c r="C73" i="226"/>
  <c r="C72" i="226"/>
  <c r="C71" i="226"/>
  <c r="C70" i="226"/>
  <c r="C69" i="226"/>
  <c r="C68" i="226"/>
  <c r="C67" i="226"/>
  <c r="C66" i="226"/>
  <c r="C65" i="226"/>
  <c r="C64" i="226"/>
  <c r="C63" i="226"/>
  <c r="C62" i="226"/>
  <c r="C61" i="226"/>
  <c r="C60" i="226"/>
  <c r="C59" i="226"/>
  <c r="C58" i="226"/>
  <c r="C57" i="226"/>
  <c r="C56" i="226"/>
  <c r="C55" i="226"/>
  <c r="C54" i="226"/>
  <c r="C53" i="226"/>
  <c r="C52" i="226"/>
  <c r="C51" i="226"/>
  <c r="C50" i="226"/>
  <c r="C49" i="226"/>
  <c r="C48" i="226"/>
  <c r="C47" i="226"/>
  <c r="C46" i="226"/>
  <c r="C45" i="226"/>
  <c r="C44" i="226"/>
  <c r="C43" i="226"/>
  <c r="C42" i="226"/>
  <c r="C41" i="226"/>
  <c r="C40" i="226"/>
  <c r="C39" i="226"/>
  <c r="C38" i="226"/>
  <c r="C37" i="226"/>
  <c r="C36" i="226"/>
  <c r="C35" i="226"/>
  <c r="C34" i="226"/>
  <c r="C33" i="226"/>
  <c r="C32" i="226"/>
  <c r="C31" i="226"/>
  <c r="C30" i="226"/>
  <c r="C29" i="226"/>
  <c r="C28" i="226"/>
  <c r="C27" i="226"/>
  <c r="C26" i="226"/>
  <c r="C25" i="226"/>
  <c r="C24" i="226"/>
  <c r="C23" i="226"/>
  <c r="C22" i="226"/>
  <c r="C21" i="226"/>
  <c r="C20" i="226"/>
  <c r="C16" i="226"/>
  <c r="D16" i="226" s="1"/>
  <c r="C15" i="226"/>
  <c r="D15" i="226" s="1"/>
  <c r="C14" i="226"/>
  <c r="D14" i="226" s="1"/>
  <c r="C13" i="226"/>
  <c r="D13" i="226" s="1"/>
  <c r="C12" i="226"/>
  <c r="D12" i="226" s="1"/>
  <c r="C11" i="226"/>
  <c r="D11" i="226" s="1"/>
  <c r="C10" i="226"/>
  <c r="D10" i="226" s="1"/>
  <c r="C9" i="226"/>
  <c r="D9" i="226" s="1"/>
  <c r="C8" i="226"/>
  <c r="D8" i="226" s="1"/>
  <c r="C7" i="226"/>
  <c r="D7" i="226" s="1"/>
  <c r="C6" i="226"/>
  <c r="D6" i="226" s="1"/>
  <c r="C5" i="226"/>
  <c r="D5" i="226" s="1"/>
  <c r="C4" i="226"/>
  <c r="D4" i="226" s="1"/>
  <c r="C3" i="226"/>
  <c r="D3" i="226" s="1"/>
  <c r="C2" i="226"/>
  <c r="D2" i="226" s="1"/>
  <c r="M3" i="218"/>
  <c r="C121" i="218"/>
  <c r="C120" i="218"/>
  <c r="C119" i="218"/>
  <c r="C118" i="218"/>
  <c r="C117" i="218"/>
  <c r="C116" i="218"/>
  <c r="C115" i="218"/>
  <c r="C114" i="218"/>
  <c r="C113" i="218"/>
  <c r="C112" i="218"/>
  <c r="C111" i="218"/>
  <c r="C110" i="218"/>
  <c r="C109" i="218"/>
  <c r="C108" i="218"/>
  <c r="C107" i="218"/>
  <c r="C106" i="218"/>
  <c r="C105" i="218"/>
  <c r="C104" i="218"/>
  <c r="C103" i="218"/>
  <c r="C102" i="218"/>
  <c r="C101" i="218"/>
  <c r="C100" i="218"/>
  <c r="C99" i="218"/>
  <c r="C98" i="218"/>
  <c r="C97" i="218"/>
  <c r="C96" i="218"/>
  <c r="C95" i="218"/>
  <c r="C94" i="218"/>
  <c r="C93" i="218"/>
  <c r="C92" i="218"/>
  <c r="C91" i="218"/>
  <c r="C90" i="218"/>
  <c r="C89" i="218"/>
  <c r="C88" i="218"/>
  <c r="C87" i="218"/>
  <c r="C86" i="218"/>
  <c r="C85" i="218"/>
  <c r="C84" i="218"/>
  <c r="C83" i="218"/>
  <c r="C82" i="218"/>
  <c r="C81" i="218"/>
  <c r="C80" i="218"/>
  <c r="C79" i="218"/>
  <c r="C78" i="218"/>
  <c r="C77" i="218"/>
  <c r="C76" i="218"/>
  <c r="C75" i="218"/>
  <c r="C74" i="218"/>
  <c r="C73" i="218"/>
  <c r="C72" i="218"/>
  <c r="C71" i="218"/>
  <c r="C70" i="218"/>
  <c r="C69" i="218"/>
  <c r="C68" i="218"/>
  <c r="C67" i="218"/>
  <c r="C66" i="218"/>
  <c r="C65" i="218"/>
  <c r="C64" i="218"/>
  <c r="C63" i="218"/>
  <c r="C62" i="218"/>
  <c r="C61" i="218"/>
  <c r="C60" i="218"/>
  <c r="C59" i="218"/>
  <c r="C58" i="218"/>
  <c r="C57" i="218"/>
  <c r="C56" i="218"/>
  <c r="C55" i="218"/>
  <c r="C54" i="218"/>
  <c r="C53" i="218"/>
  <c r="C52" i="218"/>
  <c r="C51" i="218"/>
  <c r="C50" i="218"/>
  <c r="C49" i="218"/>
  <c r="C48" i="218"/>
  <c r="C47" i="218"/>
  <c r="C46" i="218"/>
  <c r="C45" i="218"/>
  <c r="C44" i="218"/>
  <c r="C43" i="218"/>
  <c r="C42" i="218"/>
  <c r="C41" i="218"/>
  <c r="C40" i="218"/>
  <c r="C39" i="218"/>
  <c r="C38" i="218"/>
  <c r="C37" i="218"/>
  <c r="C36" i="218"/>
  <c r="C35" i="218"/>
  <c r="C34" i="218"/>
  <c r="C33" i="218"/>
  <c r="C32" i="218"/>
  <c r="C31" i="218"/>
  <c r="C30" i="218"/>
  <c r="C29" i="218"/>
  <c r="C28" i="218"/>
  <c r="C27" i="218"/>
  <c r="C26" i="218"/>
  <c r="C25" i="218"/>
  <c r="C24" i="218"/>
  <c r="C23" i="218"/>
  <c r="C22" i="218"/>
  <c r="C21" i="218"/>
  <c r="C17" i="218"/>
  <c r="D17" i="218" s="1"/>
  <c r="C16" i="218"/>
  <c r="D16" i="218" s="1"/>
  <c r="C15" i="218"/>
  <c r="D15" i="218" s="1"/>
  <c r="C14" i="218"/>
  <c r="D14" i="218" s="1"/>
  <c r="C13" i="218"/>
  <c r="D13" i="218" s="1"/>
  <c r="C12" i="218"/>
  <c r="D12" i="218" s="1"/>
  <c r="C11" i="218"/>
  <c r="D11" i="218" s="1"/>
  <c r="C10" i="218"/>
  <c r="D10" i="218" s="1"/>
  <c r="C9" i="218"/>
  <c r="D9" i="218" s="1"/>
  <c r="C8" i="218"/>
  <c r="D8" i="218" s="1"/>
  <c r="C7" i="218"/>
  <c r="D7" i="218" s="1"/>
  <c r="C6" i="218"/>
  <c r="D6" i="218" s="1"/>
  <c r="C5" i="218"/>
  <c r="D5" i="218" s="1"/>
  <c r="C4" i="218"/>
  <c r="D4" i="218" s="1"/>
  <c r="C3" i="218"/>
  <c r="D3" i="218" s="1"/>
  <c r="C2" i="218"/>
  <c r="D2" i="218" s="1"/>
  <c r="D18" i="337" l="1"/>
  <c r="D19" i="315"/>
  <c r="D17" i="307"/>
  <c r="D18" i="291"/>
  <c r="D20" i="275"/>
  <c r="D36" i="267"/>
  <c r="D20" i="261"/>
  <c r="D20" i="259"/>
  <c r="D37" i="246"/>
  <c r="D37" i="230"/>
  <c r="D17" i="226"/>
  <c r="D18" i="218"/>
</calcChain>
</file>

<file path=xl/sharedStrings.xml><?xml version="1.0" encoding="utf-8"?>
<sst xmlns="http://schemas.openxmlformats.org/spreadsheetml/2006/main" count="1635" uniqueCount="64">
  <si>
    <t>Replicate</t>
  </si>
  <si>
    <t>Temperature</t>
  </si>
  <si>
    <t>Time</t>
  </si>
  <si>
    <t>A</t>
  </si>
  <si>
    <t>B</t>
  </si>
  <si>
    <t>C</t>
  </si>
  <si>
    <t>D</t>
  </si>
  <si>
    <t>E</t>
  </si>
  <si>
    <t>F</t>
  </si>
  <si>
    <t>CFU</t>
  </si>
  <si>
    <t>Strain</t>
  </si>
  <si>
    <t>60C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</si>
  <si>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</si>
  <si>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</si>
  <si>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</si>
  <si>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</si>
  <si>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</si>
  <si>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</si>
  <si>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LOG10(N0)</t>
  </si>
  <si>
    <t>f</t>
  </si>
  <si>
    <t>kmax1</t>
  </si>
  <si>
    <t>kmax2</t>
  </si>
  <si>
    <t>delta</t>
  </si>
  <si>
    <t>p</t>
  </si>
  <si>
    <t>LOG10(Nres)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</si>
  <si>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</si>
  <si>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</si>
  <si>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</si>
  <si>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</si>
  <si>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</si>
  <si>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</si>
  <si>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</si>
  <si>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</si>
  <si>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4D reduction is reached at</t>
  </si>
  <si>
    <t>±3.15</t>
  </si>
  <si>
    <t>units of time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</si>
  <si>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</si>
  <si>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</si>
  <si>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</si>
  <si>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</si>
  <si>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</si>
  <si>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>Coroller et al. 2006. General Model Based on Two Mixed Weibull Distributions of Bacterial Resistance for Describing Various Shapes of Inactivation Curves. Applied and Environmental Microbilogy, 72, 6493-6502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</si>
  <si>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</si>
  <si>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</si>
  <si>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</si>
  <si>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±3.08</t>
  </si>
  <si>
    <t>±2.63</t>
  </si>
  <si>
    <t>±2.33</t>
  </si>
  <si>
    <t>log10(N)=log10(N0)+log10(f*exp(-kmax1*t)+(1-f)*exp(-kmax2*t))</t>
  </si>
  <si>
    <t>Cerf O. 1977. Tailing of survival curves of bacterial spores.Journal of Applied Bacteriology, 42, 1-19</t>
  </si>
  <si>
    <t>±3.83</t>
  </si>
  <si>
    <t>Sl (shoulder length)</t>
  </si>
  <si>
    <t>log10(N)=log10(N0)+log10(f*exp(-kmax1*t)*(exp(kmax1*Sl))/(1+(exp(kmax1*Sl)-1)*exp(-kmax1*t))+(1-f)*exp(-kmax2*t)*(exp(kmax1*Sl))/(1+(exp(kmax1*Sl)-1)*exp(-kmax1*t))^(kmax2/kmax1))</t>
  </si>
  <si>
    <t>A.H. Geeraerd, V.P. Valdramidis, J.F. Van Impe, 2006. GInaFiT, a freeware tool to assess non-log-linear microbial survivor curves. International Journal of Food Microbiology, Volume 102, Issue 1, Pages 95-105 and A.H. Geeraerd, V.P. Valdramidis and J.F. Van Impe 2006. Erratum to [“GInaFiT, a freeware tool to assess non-log-linear microbial survivor curves”. International Journal of Food Microbiology, Volume 102, Issue 1, Pages 95-105] International Journal of Food Microbiology 110, 297</t>
  </si>
  <si>
    <t>±3</t>
  </si>
  <si>
    <t>±3.3</t>
  </si>
  <si>
    <t>±3.43</t>
  </si>
  <si>
    <t>±2.85</t>
  </si>
  <si>
    <t>kmax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</si>
  <si>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</si>
  <si>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Sl (Shoulder length)</t>
  </si>
  <si>
    <t>LOG10(N_res)</t>
  </si>
  <si>
    <t>N= (N0- N_res) * exp(-kmax * t) * ( (exp(kmax * Sl)))/(1+(exp(kmax * Sl) - 1) *exp(-kmax*t)))+N_res</t>
  </si>
  <si>
    <t>LOG10(N)= LOG10((10¨LOG10(N0)- 10¨LOG10(N_res)) * exp(-kmax * t) * ( (exp(kmax * Sl)))/(1+(exp(kmax * Sl) - 1) *exp(-kmax*t)))+10¨LOG10(N_res))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</si>
</sst>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2" fontId="18" fillId="0" borderId="0" xfId="0" applyNumberFormat="1" applyFont="1"/>
    <xf numFmtId="2" fontId="18" fillId="0" borderId="0" xfId="0" applyNumberFormat="1" applyFont="1" applyAlignment="1">
      <alignment horizontal="right"/>
    </xf>
    <xf numFmtId="0" fontId="20" fillId="0" borderId="0" xfId="0" applyFont="1"/>
    <xf numFmtId="2" fontId="21" fillId="0" borderId="0" xfId="0" applyNumberFormat="1" applyFont="1" applyAlignment="1">
      <alignment wrapText="1"/>
    </xf>
    <xf numFmtId="2" fontId="21" fillId="0" borderId="0" xfId="0" applyNumberFormat="1" applyFont="1"/>
    <xf numFmtId="2" fontId="20" fillId="0" borderId="0" xfId="0" applyNumberFormat="1" applyFont="1"/>
    <xf numFmtId="164" fontId="20" fillId="0" borderId="0" xfId="0" applyNumberFormat="1" applyFont="1"/>
    <xf numFmtId="2" fontId="21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165" fontId="20" fillId="0" borderId="0" xfId="0" applyNumberFormat="1" applyFont="1"/>
    <xf numFmtId="166" fontId="20" fillId="0" borderId="0" xfId="0" applyNumberFormat="1" applyFont="1"/>
    <xf numFmtId="2" fontId="16" fillId="0" borderId="0" xfId="0" applyNumberFormat="1" applyFont="1"/>
    <xf numFmtId="2" fontId="0" fillId="0" borderId="0" xfId="0" applyNumberFormat="1"/>
    <xf numFmtId="2" fontId="16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23" fillId="0" borderId="0" xfId="0" applyNumberFormat="1" applyFont="1" applyAlignment="1">
      <alignment horizontal="right"/>
    </xf>
    <xf numFmtId="165" fontId="0" fillId="0" borderId="0" xfId="0" applyNumberFormat="1"/>
    <xf numFmtId="2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2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2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'11253_BiphasicShoulder'!$A$2:$A$17</c:f>
              <c:numCache>
                <c:formatCode>0.00</c:formatCode>
                <c:ptCount val="16"/>
                <c:pt idx="0">
                  <c:v>0</c:v>
                </c:pt>
                <c:pt idx="1">
                  <c:v>1.5</c:v>
                </c:pt>
                <c:pt idx="2">
                  <c:v>4.5</c:v>
                </c:pt>
                <c:pt idx="3">
                  <c:v>6</c:v>
                </c:pt>
                <c:pt idx="4">
                  <c:v>7.5</c:v>
                </c:pt>
                <c:pt idx="5">
                  <c:v>1E-3</c:v>
                </c:pt>
                <c:pt idx="6">
                  <c:v>1.5009999999999999</c:v>
                </c:pt>
                <c:pt idx="7">
                  <c:v>3.0009999999999999</c:v>
                </c:pt>
                <c:pt idx="8">
                  <c:v>4.5010000000000003</c:v>
                </c:pt>
                <c:pt idx="9">
                  <c:v>6.0010000000000003</c:v>
                </c:pt>
                <c:pt idx="10">
                  <c:v>7.0010000000000003</c:v>
                </c:pt>
                <c:pt idx="11">
                  <c:v>1.5E-3</c:v>
                </c:pt>
                <c:pt idx="12">
                  <c:v>1.5015000000000001</c:v>
                </c:pt>
                <c:pt idx="13">
                  <c:v>3.0015000000000001</c:v>
                </c:pt>
                <c:pt idx="14">
                  <c:v>4.0015000000000001</c:v>
                </c:pt>
                <c:pt idx="15">
                  <c:v>6.0015000000000001</c:v>
                </c:pt>
              </c:numCache>
            </c:numRef>
          </c:xVal>
          <c:yVal>
            <c:numRef>
              <c:f>'11253_BiphasicShoulder'!$B$2:$B$17</c:f>
              <c:numCache>
                <c:formatCode>0.00</c:formatCode>
                <c:ptCount val="16"/>
                <c:pt idx="0">
                  <c:v>8.0792000000000002</c:v>
                </c:pt>
                <c:pt idx="1">
                  <c:v>7.0682</c:v>
                </c:pt>
                <c:pt idx="2">
                  <c:v>3.1139000000000001</c:v>
                </c:pt>
                <c:pt idx="3">
                  <c:v>2.6021000000000001</c:v>
                </c:pt>
                <c:pt idx="4">
                  <c:v>1.7782</c:v>
                </c:pt>
                <c:pt idx="5">
                  <c:v>8</c:v>
                </c:pt>
                <c:pt idx="6">
                  <c:v>6.7558999999999996</c:v>
                </c:pt>
                <c:pt idx="7">
                  <c:v>3.5185</c:v>
                </c:pt>
                <c:pt idx="8">
                  <c:v>2.8451</c:v>
                </c:pt>
                <c:pt idx="9">
                  <c:v>2.7782</c:v>
                </c:pt>
                <c:pt idx="10">
                  <c:v>2.5314999999999999</c:v>
                </c:pt>
                <c:pt idx="11">
                  <c:v>7.9542000000000002</c:v>
                </c:pt>
                <c:pt idx="12">
                  <c:v>6.4362000000000004</c:v>
                </c:pt>
                <c:pt idx="13">
                  <c:v>4.0128000000000004</c:v>
                </c:pt>
                <c:pt idx="14">
                  <c:v>3.3616999999999999</c:v>
                </c:pt>
                <c:pt idx="15">
                  <c:v>2.6021000000000001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'11253_BiphasicShoulder'!$A$21:$A$120</c:f>
              <c:numCache>
                <c:formatCode>0.000</c:formatCode>
                <c:ptCount val="100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0.74999999999999989</c:v>
                </c:pt>
                <c:pt idx="11">
                  <c:v>0.82499999999999984</c:v>
                </c:pt>
                <c:pt idx="12">
                  <c:v>0.8999999999999998</c:v>
                </c:pt>
                <c:pt idx="13">
                  <c:v>0.97499999999999976</c:v>
                </c:pt>
                <c:pt idx="14">
                  <c:v>1.0499999999999998</c:v>
                </c:pt>
                <c:pt idx="15">
                  <c:v>1.1249999999999998</c:v>
                </c:pt>
                <c:pt idx="16">
                  <c:v>1.1999999999999997</c:v>
                </c:pt>
                <c:pt idx="17">
                  <c:v>1.2749999999999997</c:v>
                </c:pt>
                <c:pt idx="18">
                  <c:v>1.3499999999999996</c:v>
                </c:pt>
                <c:pt idx="19">
                  <c:v>1.3824650000000001</c:v>
                </c:pt>
                <c:pt idx="20" formatCode="0.00">
                  <c:v>1.4999999999999996</c:v>
                </c:pt>
                <c:pt idx="21" formatCode="0.00">
                  <c:v>1.5749999999999995</c:v>
                </c:pt>
                <c:pt idx="22" formatCode="0.00">
                  <c:v>1.6499999999999995</c:v>
                </c:pt>
                <c:pt idx="23" formatCode="0.00">
                  <c:v>1.7249999999999994</c:v>
                </c:pt>
                <c:pt idx="24" formatCode="0.00">
                  <c:v>1.7999999999999994</c:v>
                </c:pt>
                <c:pt idx="25" formatCode="0.00">
                  <c:v>1.8749999999999993</c:v>
                </c:pt>
                <c:pt idx="26" formatCode="0.00">
                  <c:v>1.9499999999999993</c:v>
                </c:pt>
                <c:pt idx="27" formatCode="0.00">
                  <c:v>2.0249999999999995</c:v>
                </c:pt>
                <c:pt idx="28" formatCode="0.00">
                  <c:v>2.0999999999999996</c:v>
                </c:pt>
                <c:pt idx="29" formatCode="0.00">
                  <c:v>2.1749999999999998</c:v>
                </c:pt>
                <c:pt idx="30" formatCode="0.00">
                  <c:v>2.25</c:v>
                </c:pt>
                <c:pt idx="31" formatCode="0.00">
                  <c:v>2.3250000000000002</c:v>
                </c:pt>
                <c:pt idx="32" formatCode="0.00">
                  <c:v>2.4000000000000004</c:v>
                </c:pt>
                <c:pt idx="33" formatCode="0.00">
                  <c:v>2.4750000000000005</c:v>
                </c:pt>
                <c:pt idx="34" formatCode="0.00">
                  <c:v>2.5500000000000007</c:v>
                </c:pt>
                <c:pt idx="35" formatCode="0.00">
                  <c:v>2.6250000000000009</c:v>
                </c:pt>
                <c:pt idx="36" formatCode="0.00">
                  <c:v>2.7000000000000011</c:v>
                </c:pt>
                <c:pt idx="37" formatCode="0.00">
                  <c:v>2.7750000000000012</c:v>
                </c:pt>
                <c:pt idx="38" formatCode="0.00">
                  <c:v>2.8500000000000014</c:v>
                </c:pt>
                <c:pt idx="39" formatCode="0.00">
                  <c:v>2.9250000000000016</c:v>
                </c:pt>
                <c:pt idx="40" formatCode="0.00">
                  <c:v>3.0000000000000018</c:v>
                </c:pt>
                <c:pt idx="41" formatCode="0.00">
                  <c:v>3.075000000000002</c:v>
                </c:pt>
                <c:pt idx="42" formatCode="0.00">
                  <c:v>3.1500000000000021</c:v>
                </c:pt>
                <c:pt idx="43" formatCode="0.00">
                  <c:v>3.2250000000000023</c:v>
                </c:pt>
                <c:pt idx="44" formatCode="0.00">
                  <c:v>3.3000000000000025</c:v>
                </c:pt>
                <c:pt idx="45" formatCode="0.00">
                  <c:v>3.3750000000000027</c:v>
                </c:pt>
                <c:pt idx="46" formatCode="0.00">
                  <c:v>3.4500000000000028</c:v>
                </c:pt>
                <c:pt idx="47" formatCode="0.00">
                  <c:v>3.525000000000003</c:v>
                </c:pt>
                <c:pt idx="48" formatCode="0.00">
                  <c:v>3.6000000000000032</c:v>
                </c:pt>
                <c:pt idx="49" formatCode="0.00">
                  <c:v>3.6750000000000034</c:v>
                </c:pt>
                <c:pt idx="50" formatCode="0.00">
                  <c:v>3.7500000000000036</c:v>
                </c:pt>
                <c:pt idx="51" formatCode="0.00">
                  <c:v>3.8250000000000037</c:v>
                </c:pt>
                <c:pt idx="52" formatCode="0.00">
                  <c:v>3.9000000000000039</c:v>
                </c:pt>
                <c:pt idx="53" formatCode="0.00">
                  <c:v>3.9750000000000041</c:v>
                </c:pt>
                <c:pt idx="54" formatCode="0.00">
                  <c:v>4.0500000000000043</c:v>
                </c:pt>
                <c:pt idx="55" formatCode="0.00">
                  <c:v>4.1250000000000044</c:v>
                </c:pt>
                <c:pt idx="56" formatCode="0.00">
                  <c:v>4.2000000000000046</c:v>
                </c:pt>
                <c:pt idx="57" formatCode="0.00">
                  <c:v>4.2750000000000048</c:v>
                </c:pt>
                <c:pt idx="58" formatCode="0.00">
                  <c:v>4.350000000000005</c:v>
                </c:pt>
                <c:pt idx="59" formatCode="0.00">
                  <c:v>4.4250000000000052</c:v>
                </c:pt>
                <c:pt idx="60" formatCode="0.00">
                  <c:v>4.5000000000000053</c:v>
                </c:pt>
                <c:pt idx="61" formatCode="0.00">
                  <c:v>4.5750000000000055</c:v>
                </c:pt>
                <c:pt idx="62" formatCode="0.00">
                  <c:v>4.6500000000000057</c:v>
                </c:pt>
                <c:pt idx="63" formatCode="0.00">
                  <c:v>4.7250000000000059</c:v>
                </c:pt>
                <c:pt idx="64" formatCode="0.00">
                  <c:v>4.800000000000006</c:v>
                </c:pt>
                <c:pt idx="65" formatCode="0.00">
                  <c:v>4.8750000000000062</c:v>
                </c:pt>
                <c:pt idx="66" formatCode="0.00">
                  <c:v>4.9500000000000064</c:v>
                </c:pt>
                <c:pt idx="67" formatCode="0.00">
                  <c:v>5.0250000000000066</c:v>
                </c:pt>
                <c:pt idx="68" formatCode="0.00">
                  <c:v>5.1000000000000068</c:v>
                </c:pt>
                <c:pt idx="69" formatCode="0.00">
                  <c:v>5.1750000000000069</c:v>
                </c:pt>
                <c:pt idx="70" formatCode="0.00">
                  <c:v>5.2500000000000071</c:v>
                </c:pt>
                <c:pt idx="71" formatCode="0.00">
                  <c:v>5.3250000000000073</c:v>
                </c:pt>
                <c:pt idx="72" formatCode="0.00">
                  <c:v>5.4000000000000075</c:v>
                </c:pt>
                <c:pt idx="73" formatCode="0.00">
                  <c:v>5.4750000000000076</c:v>
                </c:pt>
                <c:pt idx="74" formatCode="0.00">
                  <c:v>5.5500000000000078</c:v>
                </c:pt>
                <c:pt idx="75" formatCode="0.00">
                  <c:v>5.625000000000008</c:v>
                </c:pt>
                <c:pt idx="76" formatCode="0.00">
                  <c:v>5.7000000000000082</c:v>
                </c:pt>
                <c:pt idx="77" formatCode="0.00">
                  <c:v>5.7750000000000083</c:v>
                </c:pt>
                <c:pt idx="78" formatCode="0.00">
                  <c:v>5.8500000000000085</c:v>
                </c:pt>
                <c:pt idx="79" formatCode="0.00">
                  <c:v>5.9250000000000087</c:v>
                </c:pt>
                <c:pt idx="80" formatCode="0.00">
                  <c:v>6.0000000000000089</c:v>
                </c:pt>
                <c:pt idx="81" formatCode="0.00">
                  <c:v>6.0750000000000091</c:v>
                </c:pt>
                <c:pt idx="82" formatCode="0.00">
                  <c:v>6.1500000000000092</c:v>
                </c:pt>
                <c:pt idx="83" formatCode="0.00">
                  <c:v>6.2250000000000094</c:v>
                </c:pt>
                <c:pt idx="84" formatCode="0.00">
                  <c:v>6.3000000000000096</c:v>
                </c:pt>
                <c:pt idx="85" formatCode="0.00">
                  <c:v>6.3750000000000098</c:v>
                </c:pt>
                <c:pt idx="86" formatCode="0.00">
                  <c:v>6.4500000000000099</c:v>
                </c:pt>
                <c:pt idx="87" formatCode="0.00">
                  <c:v>6.5250000000000101</c:v>
                </c:pt>
                <c:pt idx="88" formatCode="0.00">
                  <c:v>6.6000000000000103</c:v>
                </c:pt>
                <c:pt idx="89" formatCode="0.00">
                  <c:v>6.6750000000000105</c:v>
                </c:pt>
                <c:pt idx="90" formatCode="0.00">
                  <c:v>6.7500000000000107</c:v>
                </c:pt>
                <c:pt idx="91" formatCode="0.00">
                  <c:v>6.8250000000000108</c:v>
                </c:pt>
                <c:pt idx="92" formatCode="0.00">
                  <c:v>6.900000000000011</c:v>
                </c:pt>
                <c:pt idx="93" formatCode="0.00">
                  <c:v>6.9750000000000112</c:v>
                </c:pt>
                <c:pt idx="94" formatCode="0.00">
                  <c:v>7.0500000000000114</c:v>
                </c:pt>
                <c:pt idx="95" formatCode="0.00">
                  <c:v>7.1250000000000115</c:v>
                </c:pt>
                <c:pt idx="96" formatCode="0.00">
                  <c:v>7.2000000000000117</c:v>
                </c:pt>
                <c:pt idx="97" formatCode="0.00">
                  <c:v>7.2750000000000119</c:v>
                </c:pt>
                <c:pt idx="98" formatCode="0.00">
                  <c:v>7.3500000000000121</c:v>
                </c:pt>
                <c:pt idx="99" formatCode="0.00">
                  <c:v>7.4250000000000123</c:v>
                </c:pt>
              </c:numCache>
            </c:numRef>
          </c:xVal>
          <c:yVal>
            <c:numRef>
              <c:f>'11253_BiphasicShoulder'!$C$21:$C$120</c:f>
              <c:numCache>
                <c:formatCode>0.000</c:formatCode>
                <c:ptCount val="100"/>
                <c:pt idx="0">
                  <c:v>8.0111428505557125</c:v>
                </c:pt>
                <c:pt idx="1">
                  <c:v>8.0100449715711068</c:v>
                </c:pt>
                <c:pt idx="2">
                  <c:v>8.008402016420769</c:v>
                </c:pt>
                <c:pt idx="3">
                  <c:v>8.0059472052377672</c:v>
                </c:pt>
                <c:pt idx="4">
                  <c:v>8.0022878751266298</c:v>
                </c:pt>
                <c:pt idx="5">
                  <c:v>7.9968517043481659</c:v>
                </c:pt>
                <c:pt idx="6">
                  <c:v>7.988816550981821</c:v>
                </c:pt>
                <c:pt idx="7">
                  <c:v>7.9770265591334377</c:v>
                </c:pt>
                <c:pt idx="8">
                  <c:v>7.959907430882935</c:v>
                </c:pt>
                <c:pt idx="9">
                  <c:v>7.9354122750662155</c:v>
                </c:pt>
                <c:pt idx="10">
                  <c:v>7.9010541406600323</c:v>
                </c:pt>
                <c:pt idx="11">
                  <c:v>7.8540971402621098</c:v>
                </c:pt>
                <c:pt idx="12">
                  <c:v>7.7919516886457432</c:v>
                </c:pt>
                <c:pt idx="13">
                  <c:v>7.7127202405894311</c:v>
                </c:pt>
                <c:pt idx="14">
                  <c:v>7.6156996960651364</c:v>
                </c:pt>
                <c:pt idx="15">
                  <c:v>7.5015898809167414</c:v>
                </c:pt>
                <c:pt idx="16">
                  <c:v>7.3722889534319487</c:v>
                </c:pt>
                <c:pt idx="17">
                  <c:v>7.2303933216158143</c:v>
                </c:pt>
                <c:pt idx="18">
                  <c:v>7.0786525305815955</c:v>
                </c:pt>
                <c:pt idx="19">
                  <c:v>7.0105609208388024</c:v>
                </c:pt>
                <c:pt idx="20" formatCode="0.00">
                  <c:v>6.7552328219093685</c:v>
                </c:pt>
                <c:pt idx="21" formatCode="0.00">
                  <c:v>6.5872406790086551</c:v>
                </c:pt>
                <c:pt idx="22" formatCode="0.00">
                  <c:v>6.4168041832065548</c:v>
                </c:pt>
                <c:pt idx="23" formatCode="0.00">
                  <c:v>6.244814903260993</c:v>
                </c:pt>
                <c:pt idx="24" formatCode="0.00">
                  <c:v>6.0719412193498785</c:v>
                </c:pt>
                <c:pt idx="25" formatCode="0.00">
                  <c:v>5.8987093885642832</c:v>
                </c:pt>
                <c:pt idx="26" formatCode="0.00">
                  <c:v>5.7255721167271201</c:v>
                </c:pt>
                <c:pt idx="27" formatCode="0.00">
                  <c:v>5.5529674758311538</c:v>
                </c:pt>
                <c:pt idx="28" formatCode="0.00">
                  <c:v>5.3813722798691348</c:v>
                </c:pt>
                <c:pt idx="29" formatCode="0.00">
                  <c:v>5.2113535011596239</c:v>
                </c:pt>
                <c:pt idx="30" formatCode="0.00">
                  <c:v>5.0436194868500372</c:v>
                </c:pt>
                <c:pt idx="31" formatCode="0.00">
                  <c:v>4.8790694334704598</c:v>
                </c:pt>
                <c:pt idx="32" formatCode="0.00">
                  <c:v>4.7188343102689352</c:v>
                </c:pt>
                <c:pt idx="33" formatCode="0.00">
                  <c:v>4.5642951155057467</c:v>
                </c:pt>
                <c:pt idx="34" formatCode="0.00">
                  <c:v>4.4170566541064495</c:v>
                </c:pt>
                <c:pt idx="35" formatCode="0.00">
                  <c:v>4.2788519834423457</c:v>
                </c:pt>
                <c:pt idx="36" formatCode="0.00">
                  <c:v>4.151362848799641</c:v>
                </c:pt>
                <c:pt idx="37" formatCode="0.00">
                  <c:v>4.0359717174527958</c:v>
                </c:pt>
                <c:pt idx="38" formatCode="0.00">
                  <c:v>3.9335050005339989</c:v>
                </c:pt>
                <c:pt idx="39" formatCode="0.00">
                  <c:v>3.8440573684375607</c:v>
                </c:pt>
                <c:pt idx="40" formatCode="0.00">
                  <c:v>3.7669710338492521</c:v>
                </c:pt>
                <c:pt idx="41" formatCode="0.00">
                  <c:v>3.7009794063501253</c:v>
                </c:pt>
                <c:pt idx="42" formatCode="0.00">
                  <c:v>3.6444534409762372</c:v>
                </c:pt>
                <c:pt idx="43" formatCode="0.00">
                  <c:v>3.595659644992141</c:v>
                </c:pt>
                <c:pt idx="44" formatCode="0.00">
                  <c:v>3.5529603125729441</c:v>
                </c:pt>
                <c:pt idx="45" formatCode="0.00">
                  <c:v>3.5149304922976601</c:v>
                </c:pt>
                <c:pt idx="46" formatCode="0.00">
                  <c:v>3.4804012407236264</c:v>
                </c:pt>
                <c:pt idx="47" formatCode="0.00">
                  <c:v>3.4484535261610425</c:v>
                </c:pt>
                <c:pt idx="48" formatCode="0.00">
                  <c:v>3.4183866222337871</c:v>
                </c:pt>
                <c:pt idx="49" formatCode="0.00">
                  <c:v>3.389677908526239</c:v>
                </c:pt>
                <c:pt idx="50" formatCode="0.00">
                  <c:v>3.3619437129948926</c:v>
                </c:pt>
                <c:pt idx="51" formatCode="0.00">
                  <c:v>3.3349055306374069</c:v>
                </c:pt>
                <c:pt idx="52" formatCode="0.00">
                  <c:v>3.3083628142552026</c:v>
                </c:pt>
                <c:pt idx="53" formatCode="0.00">
                  <c:v>3.2821719747370999</c:v>
                </c:pt>
                <c:pt idx="54" formatCode="0.00">
                  <c:v>3.2562306194952813</c:v>
                </c:pt>
                <c:pt idx="55" formatCode="0.00">
                  <c:v>3.2304659419973705</c:v>
                </c:pt>
                <c:pt idx="56" formatCode="0.00">
                  <c:v>3.2048262778964354</c:v>
                </c:pt>
                <c:pt idx="57" formatCode="0.00">
                  <c:v>3.1792750181574583</c:v>
                </c:pt>
                <c:pt idx="58" formatCode="0.00">
                  <c:v>3.1537862481504257</c:v>
                </c:pt>
                <c:pt idx="59" formatCode="0.00">
                  <c:v>3.1283416366977903</c:v>
                </c:pt>
                <c:pt idx="60" formatCode="0.00">
                  <c:v>3.1029282234799922</c:v>
                </c:pt>
                <c:pt idx="61" formatCode="0.00">
                  <c:v>3.0775368487044839</c:v>
                </c:pt>
                <c:pt idx="62" formatCode="0.00">
                  <c:v>3.0521610402628223</c:v>
                </c:pt>
                <c:pt idx="63" formatCode="0.00">
                  <c:v>3.0267962259215686</c:v>
                </c:pt>
                <c:pt idx="64" formatCode="0.00">
                  <c:v>3.0014391760248875</c:v>
                </c:pt>
                <c:pt idx="65" formatCode="0.00">
                  <c:v>2.9760876094670312</c:v>
                </c:pt>
                <c:pt idx="66" formatCode="0.00">
                  <c:v>2.9507399152044469</c:v>
                </c:pt>
                <c:pt idx="67" formatCode="0.00">
                  <c:v>2.9253949554792484</c:v>
                </c:pt>
                <c:pt idx="68" formatCode="0.00">
                  <c:v>2.9000519268045251</c:v>
                </c:pt>
                <c:pt idx="69" formatCode="0.00">
                  <c:v>2.8747102617687705</c:v>
                </c:pt>
                <c:pt idx="70" formatCode="0.00">
                  <c:v>2.8493695596799808</c:v>
                </c:pt>
                <c:pt idx="71" formatCode="0.00">
                  <c:v>2.8240295375824758</c:v>
                </c:pt>
                <c:pt idx="72" formatCode="0.00">
                  <c:v>2.7986899956637021</c:v>
                </c:pt>
                <c:pt idx="73" formatCode="0.00">
                  <c:v>2.7733507928244059</c:v>
                </c:pt>
                <c:pt idx="74" formatCode="0.00">
                  <c:v>2.7480118294265878</c:v>
                </c:pt>
                <c:pt idx="75" formatCode="0.00">
                  <c:v>2.7226730351105344</c:v>
                </c:pt>
                <c:pt idx="76" formatCode="0.00">
                  <c:v>2.6973343601915909</c:v>
                </c:pt>
                <c:pt idx="77" formatCode="0.00">
                  <c:v>2.6719957695848802</c:v>
                </c:pt>
                <c:pt idx="78" formatCode="0.00">
                  <c:v>2.646657238515207</c:v>
                </c:pt>
                <c:pt idx="79" formatCode="0.00">
                  <c:v>2.6213187494875658</c:v>
                </c:pt>
                <c:pt idx="80" formatCode="0.00">
                  <c:v>2.5959802901478675</c:v>
                </c:pt>
                <c:pt idx="81" formatCode="0.00">
                  <c:v>2.5706418517722796</c:v>
                </c:pt>
                <c:pt idx="82" formatCode="0.00">
                  <c:v>2.5453034282004756</c:v>
                </c:pt>
                <c:pt idx="83" formatCode="0.00">
                  <c:v>2.5199650150823478</c:v>
                </c:pt>
                <c:pt idx="84" formatCode="0.00">
                  <c:v>2.4946266093460689</c:v>
                </c:pt>
                <c:pt idx="85" formatCode="0.00">
                  <c:v>2.4692882088224763</c:v>
                </c:pt>
                <c:pt idx="86" formatCode="0.00">
                  <c:v>2.443949811979814</c:v>
                </c:pt>
                <c:pt idx="87" formatCode="0.00">
                  <c:v>2.4186114177364368</c:v>
                </c:pt>
                <c:pt idx="88" formatCode="0.00">
                  <c:v>2.3932730253285417</c:v>
                </c:pt>
                <c:pt idx="89" formatCode="0.00">
                  <c:v>2.3679346342167698</c:v>
                </c:pt>
                <c:pt idx="90" formatCode="0.00">
                  <c:v>2.3425962440202532</c:v>
                </c:pt>
                <c:pt idx="91" formatCode="0.00">
                  <c:v>2.3172578544700437</c:v>
                </c:pt>
                <c:pt idx="92" formatCode="0.00">
                  <c:v>2.2919194653762229</c:v>
                </c:pt>
                <c:pt idx="93" formatCode="0.00">
                  <c:v>2.2665810766046803</c:v>
                </c:pt>
                <c:pt idx="94" formatCode="0.00">
                  <c:v>2.2412426880607139</c:v>
                </c:pt>
                <c:pt idx="95" formatCode="0.00">
                  <c:v>2.215904299677451</c:v>
                </c:pt>
                <c:pt idx="96" formatCode="0.00">
                  <c:v>2.190565911407667</c:v>
                </c:pt>
                <c:pt idx="97" formatCode="0.00">
                  <c:v>2.165227523218018</c:v>
                </c:pt>
                <c:pt idx="98" formatCode="0.00">
                  <c:v>2.1398891350849549</c:v>
                </c:pt>
                <c:pt idx="99" formatCode="0.00">
                  <c:v>2.1145507469918501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85744"/>
        <c:axId val="356773440"/>
      </c:scatterChart>
      <c:valAx>
        <c:axId val="356785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>
                    <a:latin typeface="+mn-lt"/>
                  </a:rPr>
                  <a:t>Time </a:t>
                </a:r>
                <a:r>
                  <a:rPr lang="en-GB" sz="1100" b="0" baseline="0">
                    <a:latin typeface="+mn-lt"/>
                  </a:rPr>
                  <a:t> (Minutes)</a:t>
                </a:r>
                <a:endParaRPr lang="en-GB" sz="1100" b="0">
                  <a:latin typeface="+mn-lt"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6773440"/>
        <c:crosses val="autoZero"/>
        <c:crossBetween val="midCat"/>
      </c:valAx>
      <c:valAx>
        <c:axId val="356773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6785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'12783_Coroller'!$A$2:$A$36</c:f>
              <c:numCache>
                <c:formatCode>0.00</c:formatCode>
                <c:ptCount val="35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1E-3</c:v>
                </c:pt>
                <c:pt idx="7">
                  <c:v>1.5009999999999999</c:v>
                </c:pt>
                <c:pt idx="8">
                  <c:v>3.0009999999999999</c:v>
                </c:pt>
                <c:pt idx="9">
                  <c:v>4.5010000000000003</c:v>
                </c:pt>
                <c:pt idx="10">
                  <c:v>6.0010000000000003</c:v>
                </c:pt>
                <c:pt idx="11">
                  <c:v>7.0010000000000003</c:v>
                </c:pt>
                <c:pt idx="12">
                  <c:v>1.5E-3</c:v>
                </c:pt>
                <c:pt idx="13">
                  <c:v>1.5015000000000001</c:v>
                </c:pt>
                <c:pt idx="14">
                  <c:v>3.0015000000000001</c:v>
                </c:pt>
                <c:pt idx="15">
                  <c:v>4.0015000000000001</c:v>
                </c:pt>
                <c:pt idx="16">
                  <c:v>6.5015000000000001</c:v>
                </c:pt>
                <c:pt idx="17">
                  <c:v>7.5015000000000001</c:v>
                </c:pt>
                <c:pt idx="18">
                  <c:v>1.6000000000000001E-3</c:v>
                </c:pt>
                <c:pt idx="19">
                  <c:v>1.5016</c:v>
                </c:pt>
                <c:pt idx="20">
                  <c:v>3.0015999999999998</c:v>
                </c:pt>
                <c:pt idx="21">
                  <c:v>4.5015999999999998</c:v>
                </c:pt>
                <c:pt idx="22">
                  <c:v>6.0015999999999998</c:v>
                </c:pt>
                <c:pt idx="23">
                  <c:v>7.5015999999999998</c:v>
                </c:pt>
                <c:pt idx="24">
                  <c:v>1.8E-3</c:v>
                </c:pt>
                <c:pt idx="25">
                  <c:v>1.5018</c:v>
                </c:pt>
                <c:pt idx="26">
                  <c:v>3.0017999999999998</c:v>
                </c:pt>
                <c:pt idx="27">
                  <c:v>4.5018000000000002</c:v>
                </c:pt>
                <c:pt idx="28">
                  <c:v>6.0018000000000002</c:v>
                </c:pt>
                <c:pt idx="29">
                  <c:v>2E-3</c:v>
                </c:pt>
                <c:pt idx="30">
                  <c:v>1.502</c:v>
                </c:pt>
                <c:pt idx="31">
                  <c:v>3.0019999999999998</c:v>
                </c:pt>
                <c:pt idx="32">
                  <c:v>4.5019999999999998</c:v>
                </c:pt>
                <c:pt idx="33">
                  <c:v>6.0019999999999998</c:v>
                </c:pt>
                <c:pt idx="34">
                  <c:v>7.5019999999999998</c:v>
                </c:pt>
              </c:numCache>
            </c:numRef>
          </c:xVal>
          <c:yVal>
            <c:numRef>
              <c:f>'12783_Coroller'!$B$2:$B$36</c:f>
              <c:numCache>
                <c:formatCode>0.00</c:formatCode>
                <c:ptCount val="35"/>
                <c:pt idx="0">
                  <c:v>7.7782</c:v>
                </c:pt>
                <c:pt idx="1">
                  <c:v>6.1673</c:v>
                </c:pt>
                <c:pt idx="2">
                  <c:v>4.5682</c:v>
                </c:pt>
                <c:pt idx="3">
                  <c:v>3.7559</c:v>
                </c:pt>
                <c:pt idx="4">
                  <c:v>3.4314</c:v>
                </c:pt>
                <c:pt idx="5">
                  <c:v>2.3010000000000002</c:v>
                </c:pt>
                <c:pt idx="6">
                  <c:v>8.0413999999999994</c:v>
                </c:pt>
                <c:pt idx="7">
                  <c:v>6.0414000000000003</c:v>
                </c:pt>
                <c:pt idx="8">
                  <c:v>3.6021000000000001</c:v>
                </c:pt>
                <c:pt idx="9">
                  <c:v>3.2303999999999999</c:v>
                </c:pt>
                <c:pt idx="10">
                  <c:v>2.8451</c:v>
                </c:pt>
                <c:pt idx="11">
                  <c:v>3.1760999999999999</c:v>
                </c:pt>
                <c:pt idx="12">
                  <c:v>7.6334999999999997</c:v>
                </c:pt>
                <c:pt idx="13">
                  <c:v>6.5185000000000004</c:v>
                </c:pt>
                <c:pt idx="14">
                  <c:v>4.8632999999999997</c:v>
                </c:pt>
                <c:pt idx="15">
                  <c:v>3.3010000000000002</c:v>
                </c:pt>
                <c:pt idx="16">
                  <c:v>3.7242999999999999</c:v>
                </c:pt>
                <c:pt idx="17">
                  <c:v>3.1760999999999999</c:v>
                </c:pt>
                <c:pt idx="18">
                  <c:v>8.0294000000000008</c:v>
                </c:pt>
                <c:pt idx="19">
                  <c:v>5.9684999999999997</c:v>
                </c:pt>
                <c:pt idx="20">
                  <c:v>4.0530999999999997</c:v>
                </c:pt>
                <c:pt idx="21">
                  <c:v>2.4771000000000001</c:v>
                </c:pt>
                <c:pt idx="22">
                  <c:v>1.7782</c:v>
                </c:pt>
                <c:pt idx="23">
                  <c:v>2.7782</c:v>
                </c:pt>
                <c:pt idx="24">
                  <c:v>8.0413999999999994</c:v>
                </c:pt>
                <c:pt idx="25">
                  <c:v>5.2480000000000002</c:v>
                </c:pt>
                <c:pt idx="26">
                  <c:v>2.4771000000000001</c:v>
                </c:pt>
                <c:pt idx="27">
                  <c:v>2.8451</c:v>
                </c:pt>
                <c:pt idx="28">
                  <c:v>3.9243000000000001</c:v>
                </c:pt>
                <c:pt idx="29">
                  <c:v>8.1461000000000006</c:v>
                </c:pt>
                <c:pt idx="30">
                  <c:v>6.7992999999999997</c:v>
                </c:pt>
                <c:pt idx="31">
                  <c:v>3.9868000000000001</c:v>
                </c:pt>
                <c:pt idx="32">
                  <c:v>3.6021000000000001</c:v>
                </c:pt>
                <c:pt idx="33">
                  <c:v>3.6021000000000001</c:v>
                </c:pt>
                <c:pt idx="34">
                  <c:v>2.6021000000000001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'12783_Coroller'!$A$40:$A$139</c:f>
              <c:numCache>
                <c:formatCode>0.00</c:formatCode>
                <c:ptCount val="100"/>
                <c:pt idx="0">
                  <c:v>0</c:v>
                </c:pt>
                <c:pt idx="1">
                  <c:v>7.5020000000000003E-2</c:v>
                </c:pt>
                <c:pt idx="2">
                  <c:v>0.15004000000000001</c:v>
                </c:pt>
                <c:pt idx="3">
                  <c:v>0.22506000000000001</c:v>
                </c:pt>
                <c:pt idx="4">
                  <c:v>0.30008000000000001</c:v>
                </c:pt>
                <c:pt idx="5">
                  <c:v>0.37509999999999999</c:v>
                </c:pt>
                <c:pt idx="6">
                  <c:v>0.45011999999999996</c:v>
                </c:pt>
                <c:pt idx="7">
                  <c:v>0.52513999999999994</c:v>
                </c:pt>
                <c:pt idx="8">
                  <c:v>0.60015999999999992</c:v>
                </c:pt>
                <c:pt idx="9">
                  <c:v>0.67517999999999989</c:v>
                </c:pt>
                <c:pt idx="10">
                  <c:v>0.75019999999999987</c:v>
                </c:pt>
                <c:pt idx="11">
                  <c:v>0.82521999999999984</c:v>
                </c:pt>
                <c:pt idx="12">
                  <c:v>0.90023999999999982</c:v>
                </c:pt>
                <c:pt idx="13">
                  <c:v>0.97525999999999979</c:v>
                </c:pt>
                <c:pt idx="14">
                  <c:v>1.0502799999999999</c:v>
                </c:pt>
                <c:pt idx="15">
                  <c:v>1.1253</c:v>
                </c:pt>
                <c:pt idx="16">
                  <c:v>1.2003200000000001</c:v>
                </c:pt>
                <c:pt idx="17">
                  <c:v>1.2753400000000001</c:v>
                </c:pt>
                <c:pt idx="18">
                  <c:v>1.3503600000000002</c:v>
                </c:pt>
                <c:pt idx="19">
                  <c:v>1.4253800000000003</c:v>
                </c:pt>
                <c:pt idx="20">
                  <c:v>1.5004000000000004</c:v>
                </c:pt>
                <c:pt idx="21">
                  <c:v>1.5754200000000005</c:v>
                </c:pt>
                <c:pt idx="22">
                  <c:v>1.6504400000000006</c:v>
                </c:pt>
                <c:pt idx="23">
                  <c:v>1.7254600000000007</c:v>
                </c:pt>
                <c:pt idx="24">
                  <c:v>1.8004800000000007</c:v>
                </c:pt>
                <c:pt idx="25">
                  <c:v>1.8755000000000008</c:v>
                </c:pt>
                <c:pt idx="26">
                  <c:v>1.9505200000000009</c:v>
                </c:pt>
                <c:pt idx="27">
                  <c:v>2.0255400000000008</c:v>
                </c:pt>
                <c:pt idx="28">
                  <c:v>2.1005600000000006</c:v>
                </c:pt>
                <c:pt idx="29">
                  <c:v>2.1755800000000005</c:v>
                </c:pt>
                <c:pt idx="30">
                  <c:v>2.2506000000000004</c:v>
                </c:pt>
                <c:pt idx="31">
                  <c:v>2.3256200000000002</c:v>
                </c:pt>
                <c:pt idx="32">
                  <c:v>2.4006400000000001</c:v>
                </c:pt>
                <c:pt idx="33">
                  <c:v>2.47566</c:v>
                </c:pt>
                <c:pt idx="34">
                  <c:v>2.5506799999999998</c:v>
                </c:pt>
                <c:pt idx="35">
                  <c:v>2.6256999999999997</c:v>
                </c:pt>
                <c:pt idx="36">
                  <c:v>2.7007199999999996</c:v>
                </c:pt>
                <c:pt idx="37">
                  <c:v>2.7757399999999994</c:v>
                </c:pt>
                <c:pt idx="38">
                  <c:v>2.8507599999999993</c:v>
                </c:pt>
                <c:pt idx="39">
                  <c:v>2.9257799999999992</c:v>
                </c:pt>
                <c:pt idx="40">
                  <c:v>3.000799999999999</c:v>
                </c:pt>
                <c:pt idx="41">
                  <c:v>3.0758199999999989</c:v>
                </c:pt>
                <c:pt idx="42">
                  <c:v>3.1508399999999988</c:v>
                </c:pt>
                <c:pt idx="43">
                  <c:v>3.2258599999999986</c:v>
                </c:pt>
                <c:pt idx="44">
                  <c:v>3.3008799999999985</c:v>
                </c:pt>
                <c:pt idx="45">
                  <c:v>3.3758999999999983</c:v>
                </c:pt>
                <c:pt idx="46">
                  <c:v>3.4509199999999982</c:v>
                </c:pt>
                <c:pt idx="47">
                  <c:v>3.5259399999999981</c:v>
                </c:pt>
                <c:pt idx="48">
                  <c:v>3.6009599999999979</c:v>
                </c:pt>
                <c:pt idx="49">
                  <c:v>3.6759799999999978</c:v>
                </c:pt>
                <c:pt idx="50">
                  <c:v>3.7509999999999977</c:v>
                </c:pt>
                <c:pt idx="51">
                  <c:v>3.8260199999999975</c:v>
                </c:pt>
                <c:pt idx="52">
                  <c:v>3.9010399999999974</c:v>
                </c:pt>
                <c:pt idx="53">
                  <c:v>3.9760599999999973</c:v>
                </c:pt>
                <c:pt idx="54">
                  <c:v>4.0510799999999971</c:v>
                </c:pt>
                <c:pt idx="55">
                  <c:v>4.1260999999999974</c:v>
                </c:pt>
                <c:pt idx="56">
                  <c:v>4.2011199999999977</c:v>
                </c:pt>
                <c:pt idx="57">
                  <c:v>4.2761399999999981</c:v>
                </c:pt>
                <c:pt idx="58">
                  <c:v>4.3511599999999984</c:v>
                </c:pt>
                <c:pt idx="59">
                  <c:v>4.4261799999999987</c:v>
                </c:pt>
                <c:pt idx="60">
                  <c:v>4.501199999999999</c:v>
                </c:pt>
                <c:pt idx="61">
                  <c:v>4.5762199999999993</c:v>
                </c:pt>
                <c:pt idx="62">
                  <c:v>4.6512399999999996</c:v>
                </c:pt>
                <c:pt idx="63">
                  <c:v>4.7262599999999999</c:v>
                </c:pt>
                <c:pt idx="64">
                  <c:v>4.8012800000000002</c:v>
                </c:pt>
                <c:pt idx="65">
                  <c:v>4.8763000000000005</c:v>
                </c:pt>
                <c:pt idx="66">
                  <c:v>4.9513200000000008</c:v>
                </c:pt>
                <c:pt idx="67">
                  <c:v>5.0263400000000011</c:v>
                </c:pt>
                <c:pt idx="68">
                  <c:v>5.1013600000000014</c:v>
                </c:pt>
                <c:pt idx="69">
                  <c:v>5.1763800000000018</c:v>
                </c:pt>
                <c:pt idx="70">
                  <c:v>5.2514000000000021</c:v>
                </c:pt>
                <c:pt idx="71">
                  <c:v>5.3264200000000024</c:v>
                </c:pt>
                <c:pt idx="72">
                  <c:v>5.4014400000000027</c:v>
                </c:pt>
                <c:pt idx="73">
                  <c:v>5.476460000000003</c:v>
                </c:pt>
                <c:pt idx="74">
                  <c:v>5.5514800000000033</c:v>
                </c:pt>
                <c:pt idx="75">
                  <c:v>5.6265000000000036</c:v>
                </c:pt>
                <c:pt idx="76">
                  <c:v>5.7015200000000039</c:v>
                </c:pt>
                <c:pt idx="77">
                  <c:v>5.7765400000000042</c:v>
                </c:pt>
                <c:pt idx="78">
                  <c:v>5.8515600000000045</c:v>
                </c:pt>
                <c:pt idx="79">
                  <c:v>5.9265800000000048</c:v>
                </c:pt>
                <c:pt idx="80">
                  <c:v>6.0016000000000052</c:v>
                </c:pt>
                <c:pt idx="81">
                  <c:v>6.0766200000000055</c:v>
                </c:pt>
                <c:pt idx="82">
                  <c:v>6.1516400000000058</c:v>
                </c:pt>
                <c:pt idx="83">
                  <c:v>6.2266600000000061</c:v>
                </c:pt>
                <c:pt idx="84">
                  <c:v>6.3016800000000064</c:v>
                </c:pt>
                <c:pt idx="85">
                  <c:v>6.3767000000000067</c:v>
                </c:pt>
                <c:pt idx="86">
                  <c:v>6.451720000000007</c:v>
                </c:pt>
                <c:pt idx="87">
                  <c:v>6.5267400000000073</c:v>
                </c:pt>
                <c:pt idx="88">
                  <c:v>6.6017600000000076</c:v>
                </c:pt>
                <c:pt idx="89">
                  <c:v>6.6767800000000079</c:v>
                </c:pt>
                <c:pt idx="90">
                  <c:v>6.7518000000000082</c:v>
                </c:pt>
                <c:pt idx="91">
                  <c:v>6.8268200000000085</c:v>
                </c:pt>
                <c:pt idx="92">
                  <c:v>6.9018400000000089</c:v>
                </c:pt>
                <c:pt idx="93">
                  <c:v>6.9768600000000092</c:v>
                </c:pt>
                <c:pt idx="94">
                  <c:v>7.0518800000000095</c:v>
                </c:pt>
                <c:pt idx="95">
                  <c:v>7.1269000000000098</c:v>
                </c:pt>
                <c:pt idx="96">
                  <c:v>7.2019200000000101</c:v>
                </c:pt>
                <c:pt idx="97">
                  <c:v>7.2769400000000104</c:v>
                </c:pt>
                <c:pt idx="98">
                  <c:v>7.3519600000000107</c:v>
                </c:pt>
                <c:pt idx="99">
                  <c:v>7.426980000000011</c:v>
                </c:pt>
              </c:numCache>
            </c:numRef>
          </c:xVal>
          <c:yVal>
            <c:numRef>
              <c:f>'12783_Coroller'!$C$40:$C$139</c:f>
              <c:numCache>
                <c:formatCode>0.00</c:formatCode>
                <c:ptCount val="100"/>
                <c:pt idx="0">
                  <c:v>7.9434175813955399</c:v>
                </c:pt>
                <c:pt idx="1">
                  <c:v>7.8941798573232225</c:v>
                </c:pt>
                <c:pt idx="2">
                  <c:v>7.8299763770516364</c:v>
                </c:pt>
                <c:pt idx="3">
                  <c:v>7.7585746809900522</c:v>
                </c:pt>
                <c:pt idx="4">
                  <c:v>7.6820565549022595</c:v>
                </c:pt>
                <c:pt idx="5">
                  <c:v>7.601494331423285</c:v>
                </c:pt>
                <c:pt idx="6">
                  <c:v>7.5175560184153802</c:v>
                </c:pt>
                <c:pt idx="7">
                  <c:v>7.4307026755615855</c:v>
                </c:pt>
                <c:pt idx="8">
                  <c:v>7.3412740234607661</c:v>
                </c:pt>
                <c:pt idx="9">
                  <c:v>7.2495320925556079</c:v>
                </c:pt>
                <c:pt idx="10">
                  <c:v>7.1556859957582013</c:v>
                </c:pt>
                <c:pt idx="11">
                  <c:v>7.0599071203139978</c:v>
                </c:pt>
                <c:pt idx="12">
                  <c:v>6.9623390161701311</c:v>
                </c:pt>
                <c:pt idx="13">
                  <c:v>6.8631041516568301</c:v>
                </c:pt>
                <c:pt idx="14">
                  <c:v>6.7623087256962737</c:v>
                </c:pt>
                <c:pt idx="15">
                  <c:v>6.6600462303857642</c:v>
                </c:pt>
                <c:pt idx="16">
                  <c:v>6.5564001919355395</c:v>
                </c:pt>
                <c:pt idx="17">
                  <c:v>6.4514463685174848</c:v>
                </c:pt>
                <c:pt idx="18">
                  <c:v>6.3452545970736116</c:v>
                </c:pt>
                <c:pt idx="19">
                  <c:v>6.2378904307062459</c:v>
                </c:pt>
                <c:pt idx="20">
                  <c:v>6.1294166798756962</c:v>
                </c:pt>
                <c:pt idx="21">
                  <c:v>6.0198949567030429</c:v>
                </c:pt>
                <c:pt idx="22">
                  <c:v>5.9093873181088181</c:v>
                </c:pt>
                <c:pt idx="23">
                  <c:v>5.7979581081074265</c:v>
                </c:pt>
                <c:pt idx="24">
                  <c:v>5.6856761111402792</c:v>
                </c:pt>
                <c:pt idx="25">
                  <c:v>5.5726171461113525</c:v>
                </c:pt>
                <c:pt idx="26">
                  <c:v>5.4588672539025547</c:v>
                </c:pt>
                <c:pt idx="27">
                  <c:v>5.3445266578851101</c:v>
                </c:pt>
                <c:pt idx="28">
                  <c:v>5.2297147037463354</c:v>
                </c:pt>
                <c:pt idx="29">
                  <c:v>5.1145760048176463</c:v>
                </c:pt>
                <c:pt idx="30">
                  <c:v>4.9992880191935436</c:v>
                </c:pt>
                <c:pt idx="31">
                  <c:v>4.8840702432941514</c:v>
                </c:pt>
                <c:pt idx="32">
                  <c:v>4.7691950879772396</c:v>
                </c:pt>
                <c:pt idx="33">
                  <c:v>4.6550002560022747</c:v>
                </c:pt>
                <c:pt idx="34">
                  <c:v>4.5419019955776347</c:v>
                </c:pt>
                <c:pt idx="35">
                  <c:v>4.4304078915345793</c:v>
                </c:pt>
                <c:pt idx="36">
                  <c:v>4.3211268321665237</c:v>
                </c:pt>
                <c:pt idx="37">
                  <c:v>4.2147725198174575</c:v>
                </c:pt>
                <c:pt idx="38">
                  <c:v>4.1121556622345077</c:v>
                </c:pt>
                <c:pt idx="39">
                  <c:v>4.0141594169891333</c:v>
                </c:pt>
                <c:pt idx="40">
                  <c:v>3.9216937341518663</c:v>
                </c:pt>
                <c:pt idx="41">
                  <c:v>3.8356279411178948</c:v>
                </c:pt>
                <c:pt idx="42">
                  <c:v>3.7567074450131694</c:v>
                </c:pt>
                <c:pt idx="43">
                  <c:v>3.685468225858505</c:v>
                </c:pt>
                <c:pt idx="44">
                  <c:v>3.6221682785459048</c:v>
                </c:pt>
                <c:pt idx="45">
                  <c:v>3.5667543121430674</c:v>
                </c:pt>
                <c:pt idx="46">
                  <c:v>3.5188734018971273</c:v>
                </c:pt>
                <c:pt idx="47">
                  <c:v>3.4779260921009478</c:v>
                </c:pt>
                <c:pt idx="48">
                  <c:v>3.4431459429555211</c:v>
                </c:pt>
                <c:pt idx="49">
                  <c:v>3.4136858091374735</c:v>
                </c:pt>
                <c:pt idx="50">
                  <c:v>3.3886939692077669</c:v>
                </c:pt>
                <c:pt idx="51">
                  <c:v>3.3673704354609795</c:v>
                </c:pt>
                <c:pt idx="52">
                  <c:v>3.3490012483894378</c:v>
                </c:pt>
                <c:pt idx="53">
                  <c:v>3.332973692030655</c:v>
                </c:pt>
                <c:pt idx="54">
                  <c:v>3.3187776104176128</c:v>
                </c:pt>
                <c:pt idx="55">
                  <c:v>3.3059980969039802</c:v>
                </c:pt>
                <c:pt idx="56">
                  <c:v>3.294303816265185</c:v>
                </c:pt>
                <c:pt idx="57">
                  <c:v>3.2834339129450942</c:v>
                </c:pt>
                <c:pt idx="58">
                  <c:v>3.2731852969258508</c:v>
                </c:pt>
                <c:pt idx="59">
                  <c:v>3.2634012361208211</c:v>
                </c:pt>
                <c:pt idx="60">
                  <c:v>3.2539616185497877</c:v>
                </c:pt>
                <c:pt idx="61">
                  <c:v>3.2447749150648204</c:v>
                </c:pt>
                <c:pt idx="62">
                  <c:v>3.23577170130415</c:v>
                </c:pt>
                <c:pt idx="63">
                  <c:v>3.2268995256125206</c:v>
                </c:pt>
                <c:pt idx="64">
                  <c:v>3.2181188949268136</c:v>
                </c:pt>
                <c:pt idx="65">
                  <c:v>3.2094001652609951</c:v>
                </c:pt>
                <c:pt idx="66">
                  <c:v>3.2007211507223632</c:v>
                </c:pt>
                <c:pt idx="67">
                  <c:v>3.1920652956250684</c:v>
                </c:pt>
                <c:pt idx="68">
                  <c:v>3.1834202834842311</c:v>
                </c:pt>
                <c:pt idx="69">
                  <c:v>3.1747769823903913</c:v>
                </c:pt>
                <c:pt idx="70">
                  <c:v>3.1661286478586352</c:v>
                </c:pt>
                <c:pt idx="71">
                  <c:v>3.1574703218400013</c:v>
                </c:pt>
                <c:pt idx="72">
                  <c:v>3.1487983806240116</c:v>
                </c:pt>
                <c:pt idx="73">
                  <c:v>3.140110195405287</c:v>
                </c:pt>
                <c:pt idx="74">
                  <c:v>3.1314038778818833</c:v>
                </c:pt>
                <c:pt idx="75">
                  <c:v>3.1226780898883844</c:v>
                </c:pt>
                <c:pt idx="76">
                  <c:v>3.1139319011582942</c:v>
                </c:pt>
                <c:pt idx="77">
                  <c:v>3.1051646831985131</c:v>
                </c:pt>
                <c:pt idx="78">
                  <c:v>3.0963760302165997</c:v>
                </c:pt>
                <c:pt idx="79">
                  <c:v>3.0875657002847166</c:v>
                </c:pt>
                <c:pt idx="80">
                  <c:v>3.0787335716208166</c:v>
                </c:pt>
                <c:pt idx="81">
                  <c:v>3.0698796101480381</c:v>
                </c:pt>
                <c:pt idx="82">
                  <c:v>3.0610038454576682</c:v>
                </c:pt>
                <c:pt idx="83">
                  <c:v>3.0521063530260872</c:v>
                </c:pt>
                <c:pt idx="84">
                  <c:v>3.0431872410803984</c:v>
                </c:pt>
                <c:pt idx="85">
                  <c:v>3.0342466409153817</c:v>
                </c:pt>
                <c:pt idx="86">
                  <c:v>3.0252846997697751</c:v>
                </c:pt>
                <c:pt idx="87">
                  <c:v>3.0163015755981335</c:v>
                </c:pt>
                <c:pt idx="88">
                  <c:v>3.0072974332449336</c:v>
                </c:pt>
                <c:pt idx="89">
                  <c:v>2.9982724416546516</c:v>
                </c:pt>
                <c:pt idx="90">
                  <c:v>2.9892267718461962</c:v>
                </c:pt>
                <c:pt idx="91">
                  <c:v>2.9801605954504797</c:v>
                </c:pt>
                <c:pt idx="92">
                  <c:v>2.971074083662228</c:v>
                </c:pt>
                <c:pt idx="93">
                  <c:v>2.9619674064959853</c:v>
                </c:pt>
                <c:pt idx="94">
                  <c:v>2.9528407322650523</c:v>
                </c:pt>
                <c:pt idx="95">
                  <c:v>2.9436942272234328</c:v>
                </c:pt>
                <c:pt idx="96">
                  <c:v>2.9345280553266551</c:v>
                </c:pt>
                <c:pt idx="97">
                  <c:v>2.9253423780789944</c:v>
                </c:pt>
                <c:pt idx="98">
                  <c:v>2.9161373544432334</c:v>
                </c:pt>
                <c:pt idx="99">
                  <c:v>2.9069131407954627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72288"/>
        <c:axId val="357572680"/>
      </c:scatterChart>
      <c:valAx>
        <c:axId val="3575722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572680"/>
        <c:crosses val="autoZero"/>
        <c:crossBetween val="midCat"/>
      </c:valAx>
      <c:valAx>
        <c:axId val="357572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572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'13121_Biphasic'!$A$2:$A$16</c:f>
              <c:numCache>
                <c:formatCode>0.00</c:formatCode>
                <c:ptCount val="15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1E-3</c:v>
                </c:pt>
                <c:pt idx="5">
                  <c:v>1.5009999999999999</c:v>
                </c:pt>
                <c:pt idx="6">
                  <c:v>3.0009999999999999</c:v>
                </c:pt>
                <c:pt idx="7">
                  <c:v>4.5010000000000003</c:v>
                </c:pt>
                <c:pt idx="8">
                  <c:v>6.0010000000000003</c:v>
                </c:pt>
                <c:pt idx="9">
                  <c:v>1.5E-3</c:v>
                </c:pt>
                <c:pt idx="10">
                  <c:v>1.5015000000000001</c:v>
                </c:pt>
                <c:pt idx="11">
                  <c:v>3.0015000000000001</c:v>
                </c:pt>
                <c:pt idx="12">
                  <c:v>4.5015000000000001</c:v>
                </c:pt>
                <c:pt idx="13">
                  <c:v>6.0015000000000001</c:v>
                </c:pt>
                <c:pt idx="14">
                  <c:v>7.5015000000000001</c:v>
                </c:pt>
              </c:numCache>
            </c:numRef>
          </c:xVal>
          <c:yVal>
            <c:numRef>
              <c:f>'13121_Biphasic'!$B$2:$B$16</c:f>
              <c:numCache>
                <c:formatCode>0.00</c:formatCode>
                <c:ptCount val="15"/>
                <c:pt idx="0">
                  <c:v>7.9031000000000002</c:v>
                </c:pt>
                <c:pt idx="1">
                  <c:v>4.7558999999999996</c:v>
                </c:pt>
                <c:pt idx="2">
                  <c:v>3.2303999999999999</c:v>
                </c:pt>
                <c:pt idx="3">
                  <c:v>3.1271</c:v>
                </c:pt>
                <c:pt idx="4">
                  <c:v>7.9867999999999997</c:v>
                </c:pt>
                <c:pt idx="5">
                  <c:v>4.4771000000000001</c:v>
                </c:pt>
                <c:pt idx="6">
                  <c:v>4</c:v>
                </c:pt>
                <c:pt idx="7">
                  <c:v>3.9190999999999998</c:v>
                </c:pt>
                <c:pt idx="8">
                  <c:v>3.2303999999999999</c:v>
                </c:pt>
                <c:pt idx="9">
                  <c:v>7.9031000000000002</c:v>
                </c:pt>
                <c:pt idx="10">
                  <c:v>5.1959</c:v>
                </c:pt>
                <c:pt idx="11">
                  <c:v>4.3010000000000002</c:v>
                </c:pt>
                <c:pt idx="12">
                  <c:v>3.2303999999999999</c:v>
                </c:pt>
                <c:pt idx="13">
                  <c:v>3.9394999999999998</c:v>
                </c:pt>
                <c:pt idx="14">
                  <c:v>3.1644000000000001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'13121_Biphasic'!$A$20:$A$120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0.47449999999999998</c:v>
                </c:pt>
                <c:pt idx="7">
                  <c:v>0.52510499999999993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'13121_Biphasic'!$C$20:$C$120</c:f>
              <c:numCache>
                <c:formatCode>0.00</c:formatCode>
                <c:ptCount val="101"/>
                <c:pt idx="0">
                  <c:v>7.9322850614355307</c:v>
                </c:pt>
                <c:pt idx="1">
                  <c:v>7.7730819990001025</c:v>
                </c:pt>
                <c:pt idx="2">
                  <c:v>7.61389057334641</c:v>
                </c:pt>
                <c:pt idx="3">
                  <c:v>7.4547155923705493</c:v>
                </c:pt>
                <c:pt idx="4">
                  <c:v>7.2955638486039476</c:v>
                </c:pt>
                <c:pt idx="5">
                  <c:v>7.1364449366372913</c:v>
                </c:pt>
                <c:pt idx="6">
                  <c:v>6.9256229543029262</c:v>
                </c:pt>
                <c:pt idx="7">
                  <c:v>6.8183653808435647</c:v>
                </c:pt>
                <c:pt idx="8">
                  <c:v>6.6594508469299685</c:v>
                </c:pt>
                <c:pt idx="9">
                  <c:v>6.5006668459140053</c:v>
                </c:pt>
                <c:pt idx="10">
                  <c:v>6.3420669531375653</c:v>
                </c:pt>
                <c:pt idx="11">
                  <c:v>6.183726506595832</c:v>
                </c:pt>
                <c:pt idx="12">
                  <c:v>6.0257512236154582</c:v>
                </c:pt>
                <c:pt idx="13">
                  <c:v>5.8682890099814982</c:v>
                </c:pt>
                <c:pt idx="14">
                  <c:v>5.7115459297688922</c:v>
                </c:pt>
                <c:pt idx="15">
                  <c:v>5.5558073842002988</c:v>
                </c:pt>
                <c:pt idx="16">
                  <c:v>5.4014653933088095</c:v>
                </c:pt>
                <c:pt idx="17">
                  <c:v>5.2490522044966976</c:v>
                </c:pt>
                <c:pt idx="18">
                  <c:v>5.0992788110895901</c:v>
                </c:pt>
                <c:pt idx="19">
                  <c:v>4.9530737416067678</c:v>
                </c:pt>
                <c:pt idx="20">
                  <c:v>4.8116121614164609</c:v>
                </c:pt>
                <c:pt idx="21">
                  <c:v>4.6763182287854814</c:v>
                </c:pt>
                <c:pt idx="22">
                  <c:v>4.5488172946990364</c:v>
                </c:pt>
                <c:pt idx="23">
                  <c:v>4.4308150313002752</c:v>
                </c:pt>
                <c:pt idx="24">
                  <c:v>4.3238964423209643</c:v>
                </c:pt>
                <c:pt idx="25">
                  <c:v>4.229272743330819</c:v>
                </c:pt>
                <c:pt idx="26">
                  <c:v>4.1475458356826902</c:v>
                </c:pt>
                <c:pt idx="27">
                  <c:v>4.0785779315025481</c:v>
                </c:pt>
                <c:pt idx="28">
                  <c:v>4.0215221739460514</c:v>
                </c:pt>
                <c:pt idx="29">
                  <c:v>3.9750007112971422</c:v>
                </c:pt>
                <c:pt idx="30">
                  <c:v>3.9373567736022603</c:v>
                </c:pt>
                <c:pt idx="31">
                  <c:v>3.9068947831759964</c:v>
                </c:pt>
                <c:pt idx="32">
                  <c:v>3.8820531116566572</c:v>
                </c:pt>
                <c:pt idx="33">
                  <c:v>3.8614961891734385</c:v>
                </c:pt>
                <c:pt idx="34">
                  <c:v>3.8441410616989193</c:v>
                </c:pt>
                <c:pt idx="35">
                  <c:v>3.8291428209837468</c:v>
                </c:pt>
                <c:pt idx="36">
                  <c:v>3.8158603856393087</c:v>
                </c:pt>
                <c:pt idx="37">
                  <c:v>3.8038169849336363</c:v>
                </c:pt>
                <c:pt idx="38">
                  <c:v>3.7926631070809522</c:v>
                </c:pt>
                <c:pt idx="39">
                  <c:v>3.7821451510632498</c:v>
                </c:pt>
                <c:pt idx="40">
                  <c:v>3.7720804504958991</c:v>
                </c:pt>
                <c:pt idx="41">
                  <c:v>3.7623381164434893</c:v>
                </c:pt>
                <c:pt idx="42">
                  <c:v>3.7528247074589487</c:v>
                </c:pt>
                <c:pt idx="43">
                  <c:v>3.7434736907890898</c:v>
                </c:pt>
                <c:pt idx="44">
                  <c:v>3.7342377815029328</c:v>
                </c:pt>
                <c:pt idx="45">
                  <c:v>3.7250834184333632</c:v>
                </c:pt>
                <c:pt idx="46">
                  <c:v>3.7159868033010053</c:v>
                </c:pt>
                <c:pt idx="47">
                  <c:v>3.7069310718666726</c:v>
                </c:pt>
                <c:pt idx="48">
                  <c:v>3.6979042791738737</c:v>
                </c:pt>
                <c:pt idx="49">
                  <c:v>3.6888979674023838</c:v>
                </c:pt>
                <c:pt idx="50">
                  <c:v>3.6799061492598781</c:v>
                </c:pt>
                <c:pt idx="51">
                  <c:v>3.6709245870445555</c:v>
                </c:pt>
                <c:pt idx="52">
                  <c:v>3.6619502817367131</c:v>
                </c:pt>
                <c:pt idx="53">
                  <c:v>3.6529811111077919</c:v>
                </c:pt>
                <c:pt idx="54">
                  <c:v>3.6440155734706696</c:v>
                </c:pt>
                <c:pt idx="55">
                  <c:v>3.6350526062770205</c:v>
                </c:pt>
                <c:pt idx="56">
                  <c:v>3.6260914577219587</c:v>
                </c:pt>
                <c:pt idx="57">
                  <c:v>3.6171315958778516</c:v>
                </c:pt>
                <c:pt idx="58">
                  <c:v>3.6081726443932762</c:v>
                </c:pt>
                <c:pt idx="59">
                  <c:v>3.5992143369934473</c:v>
                </c:pt>
                <c:pt idx="60">
                  <c:v>3.5902564852859875</c:v>
                </c:pt>
                <c:pt idx="61">
                  <c:v>3.5812989559818886</c:v>
                </c:pt>
                <c:pt idx="62">
                  <c:v>3.5723416547785325</c:v>
                </c:pt>
                <c:pt idx="63">
                  <c:v>3.5633845149565362</c:v>
                </c:pt>
                <c:pt idx="64">
                  <c:v>3.5544274893118226</c:v>
                </c:pt>
                <c:pt idx="65">
                  <c:v>3.5454705444474737</c:v>
                </c:pt>
                <c:pt idx="66">
                  <c:v>3.5365136567351652</c:v>
                </c:pt>
                <c:pt idx="67">
                  <c:v>3.5275568094578675</c:v>
                </c:pt>
                <c:pt idx="68">
                  <c:v>3.5185999907882932</c:v>
                </c:pt>
                <c:pt idx="69">
                  <c:v>3.5096431923586469</c:v>
                </c:pt>
                <c:pt idx="70">
                  <c:v>3.5006864082487228</c:v>
                </c:pt>
                <c:pt idx="71">
                  <c:v>3.4917296342699826</c:v>
                </c:pt>
                <c:pt idx="72">
                  <c:v>3.4827728674590421</c:v>
                </c:pt>
                <c:pt idx="73">
                  <c:v>3.4738161057193082</c:v>
                </c:pt>
                <c:pt idx="74">
                  <c:v>3.4648593475674456</c:v>
                </c:pt>
                <c:pt idx="75">
                  <c:v>3.4559025919539978</c:v>
                </c:pt>
                <c:pt idx="76">
                  <c:v>3.4469458381364744</c:v>
                </c:pt>
                <c:pt idx="77">
                  <c:v>3.4379890855895638</c:v>
                </c:pt>
                <c:pt idx="78">
                  <c:v>3.4290323339416116</c:v>
                </c:pt>
                <c:pt idx="79">
                  <c:v>3.4200755829296696</c:v>
                </c:pt>
                <c:pt idx="80">
                  <c:v>3.4111188323677046</c:v>
                </c:pt>
                <c:pt idx="81">
                  <c:v>3.4021620821240974</c:v>
                </c:pt>
                <c:pt idx="82">
                  <c:v>3.3932053321057287</c:v>
                </c:pt>
                <c:pt idx="83">
                  <c:v>3.3842485822467152</c:v>
                </c:pt>
                <c:pt idx="84">
                  <c:v>3.3752918325004453</c:v>
                </c:pt>
                <c:pt idx="85">
                  <c:v>3.3663350828339409</c:v>
                </c:pt>
                <c:pt idx="86">
                  <c:v>3.3573783332238714</c:v>
                </c:pt>
                <c:pt idx="87">
                  <c:v>3.348421583653729</c:v>
                </c:pt>
                <c:pt idx="88">
                  <c:v>3.3394648341118351</c:v>
                </c:pt>
                <c:pt idx="89">
                  <c:v>3.3305080845899262</c:v>
                </c:pt>
                <c:pt idx="90">
                  <c:v>3.3215513350821579</c:v>
                </c:pt>
                <c:pt idx="91">
                  <c:v>3.3125945855843932</c:v>
                </c:pt>
                <c:pt idx="92">
                  <c:v>3.3036378360937064</c:v>
                </c:pt>
                <c:pt idx="93">
                  <c:v>3.2946810866080281</c:v>
                </c:pt>
                <c:pt idx="94">
                  <c:v>3.2857243371258917</c:v>
                </c:pt>
                <c:pt idx="95">
                  <c:v>3.2767675876462619</c:v>
                </c:pt>
                <c:pt idx="96">
                  <c:v>3.2678108381684048</c:v>
                </c:pt>
                <c:pt idx="97">
                  <c:v>3.2588540886918027</c:v>
                </c:pt>
                <c:pt idx="98">
                  <c:v>3.2498973392160888</c:v>
                </c:pt>
                <c:pt idx="99">
                  <c:v>3.2409405897410029</c:v>
                </c:pt>
                <c:pt idx="100">
                  <c:v>3.231983840266361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73464"/>
        <c:axId val="359001360"/>
      </c:scatterChart>
      <c:valAx>
        <c:axId val="3575734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01360"/>
        <c:crosses val="autoZero"/>
        <c:crossBetween val="midCat"/>
      </c:valAx>
      <c:valAx>
        <c:axId val="359001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573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'13126_Coroller'!$A$2:$A$36</c:f>
              <c:numCache>
                <c:formatCode>0.00</c:formatCode>
                <c:ptCount val="35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1E-3</c:v>
                </c:pt>
                <c:pt idx="7">
                  <c:v>1.5009999999999999</c:v>
                </c:pt>
                <c:pt idx="8">
                  <c:v>3.0009999999999999</c:v>
                </c:pt>
                <c:pt idx="9">
                  <c:v>4.5010000000000003</c:v>
                </c:pt>
                <c:pt idx="10">
                  <c:v>6.0010000000000003</c:v>
                </c:pt>
                <c:pt idx="11">
                  <c:v>7.0010000000000003</c:v>
                </c:pt>
                <c:pt idx="12">
                  <c:v>1.5E-3</c:v>
                </c:pt>
                <c:pt idx="13">
                  <c:v>1.5015000000000001</c:v>
                </c:pt>
                <c:pt idx="14">
                  <c:v>3.0015000000000001</c:v>
                </c:pt>
                <c:pt idx="15">
                  <c:v>6.0015000000000001</c:v>
                </c:pt>
                <c:pt idx="16">
                  <c:v>7.5015000000000001</c:v>
                </c:pt>
                <c:pt idx="17">
                  <c:v>1.6000000000000001E-3</c:v>
                </c:pt>
                <c:pt idx="18">
                  <c:v>1.5016</c:v>
                </c:pt>
                <c:pt idx="19">
                  <c:v>3.0015999999999998</c:v>
                </c:pt>
                <c:pt idx="20">
                  <c:v>4.5015999999999998</c:v>
                </c:pt>
                <c:pt idx="21">
                  <c:v>6.0015999999999998</c:v>
                </c:pt>
                <c:pt idx="22">
                  <c:v>7.5015999999999998</c:v>
                </c:pt>
                <c:pt idx="23">
                  <c:v>1.8E-3</c:v>
                </c:pt>
                <c:pt idx="24">
                  <c:v>1.5018</c:v>
                </c:pt>
                <c:pt idx="25">
                  <c:v>3.0017999999999998</c:v>
                </c:pt>
                <c:pt idx="26">
                  <c:v>4.5018000000000002</c:v>
                </c:pt>
                <c:pt idx="27">
                  <c:v>6.0018000000000002</c:v>
                </c:pt>
                <c:pt idx="28">
                  <c:v>7.5018000000000002</c:v>
                </c:pt>
                <c:pt idx="29">
                  <c:v>2E-3</c:v>
                </c:pt>
                <c:pt idx="30">
                  <c:v>1.502</c:v>
                </c:pt>
                <c:pt idx="31">
                  <c:v>3.0019999999999998</c:v>
                </c:pt>
                <c:pt idx="32">
                  <c:v>4.5019999999999998</c:v>
                </c:pt>
                <c:pt idx="33">
                  <c:v>6.0019999999999998</c:v>
                </c:pt>
                <c:pt idx="34">
                  <c:v>7.5019999999999998</c:v>
                </c:pt>
              </c:numCache>
            </c:numRef>
          </c:xVal>
          <c:yVal>
            <c:numRef>
              <c:f>'13126_Coroller'!$B$2:$B$36</c:f>
              <c:numCache>
                <c:formatCode>0.00</c:formatCode>
                <c:ptCount val="35"/>
                <c:pt idx="0">
                  <c:v>8.0294000000000008</c:v>
                </c:pt>
                <c:pt idx="1">
                  <c:v>6.7558999999999996</c:v>
                </c:pt>
                <c:pt idx="2">
                  <c:v>3.7559</c:v>
                </c:pt>
                <c:pt idx="3">
                  <c:v>4.0128000000000004</c:v>
                </c:pt>
                <c:pt idx="4">
                  <c:v>3.6989999999999998</c:v>
                </c:pt>
                <c:pt idx="5">
                  <c:v>3.6294</c:v>
                </c:pt>
                <c:pt idx="6">
                  <c:v>7.8864999999999998</c:v>
                </c:pt>
                <c:pt idx="7">
                  <c:v>6.2122000000000002</c:v>
                </c:pt>
                <c:pt idx="8">
                  <c:v>4.3616999999999999</c:v>
                </c:pt>
                <c:pt idx="9">
                  <c:v>4.1037999999999997</c:v>
                </c:pt>
                <c:pt idx="10">
                  <c:v>3.9868000000000001</c:v>
                </c:pt>
                <c:pt idx="11">
                  <c:v>3.5236999999999998</c:v>
                </c:pt>
                <c:pt idx="12">
                  <c:v>8.0128000000000004</c:v>
                </c:pt>
                <c:pt idx="13">
                  <c:v>6.6989999999999998</c:v>
                </c:pt>
                <c:pt idx="14">
                  <c:v>4.4771000000000001</c:v>
                </c:pt>
                <c:pt idx="15">
                  <c:v>3.7993000000000001</c:v>
                </c:pt>
                <c:pt idx="16">
                  <c:v>3.1461000000000001</c:v>
                </c:pt>
                <c:pt idx="17">
                  <c:v>8.1553000000000004</c:v>
                </c:pt>
                <c:pt idx="18">
                  <c:v>6.6021000000000001</c:v>
                </c:pt>
                <c:pt idx="19">
                  <c:v>4.2625000000000002</c:v>
                </c:pt>
                <c:pt idx="20">
                  <c:v>3.8451</c:v>
                </c:pt>
                <c:pt idx="21">
                  <c:v>4.0170000000000003</c:v>
                </c:pt>
                <c:pt idx="22">
                  <c:v>2.3010000000000002</c:v>
                </c:pt>
                <c:pt idx="23">
                  <c:v>8.1138999999999992</c:v>
                </c:pt>
                <c:pt idx="24">
                  <c:v>6.1760999999999999</c:v>
                </c:pt>
                <c:pt idx="25">
                  <c:v>4.1959</c:v>
                </c:pt>
                <c:pt idx="26">
                  <c:v>3.2303999999999999</c:v>
                </c:pt>
                <c:pt idx="27">
                  <c:v>2.415</c:v>
                </c:pt>
                <c:pt idx="28">
                  <c:v>2.3010000000000002</c:v>
                </c:pt>
                <c:pt idx="29">
                  <c:v>8.1366999999999994</c:v>
                </c:pt>
                <c:pt idx="30">
                  <c:v>6.9031000000000002</c:v>
                </c:pt>
                <c:pt idx="31">
                  <c:v>4.1139000000000001</c:v>
                </c:pt>
                <c:pt idx="32">
                  <c:v>4.1037999999999997</c:v>
                </c:pt>
                <c:pt idx="33">
                  <c:v>3.0253000000000001</c:v>
                </c:pt>
                <c:pt idx="34">
                  <c:v>2.6627999999999998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'13126_Coroller'!$A$40:$A$139</c:f>
              <c:numCache>
                <c:formatCode>0.00</c:formatCode>
                <c:ptCount val="100"/>
                <c:pt idx="0">
                  <c:v>0</c:v>
                </c:pt>
                <c:pt idx="1">
                  <c:v>7.5020000000000003E-2</c:v>
                </c:pt>
                <c:pt idx="2">
                  <c:v>0.15004000000000001</c:v>
                </c:pt>
                <c:pt idx="3">
                  <c:v>0.22506000000000001</c:v>
                </c:pt>
                <c:pt idx="4">
                  <c:v>0.30008000000000001</c:v>
                </c:pt>
                <c:pt idx="5">
                  <c:v>0.37509999999999999</c:v>
                </c:pt>
                <c:pt idx="6">
                  <c:v>0.45011999999999996</c:v>
                </c:pt>
                <c:pt idx="7">
                  <c:v>0.52513999999999994</c:v>
                </c:pt>
                <c:pt idx="8">
                  <c:v>0.60015999999999992</c:v>
                </c:pt>
                <c:pt idx="9">
                  <c:v>0.67517999999999989</c:v>
                </c:pt>
                <c:pt idx="10">
                  <c:v>0.75019999999999987</c:v>
                </c:pt>
                <c:pt idx="11">
                  <c:v>0.82521999999999984</c:v>
                </c:pt>
                <c:pt idx="12">
                  <c:v>0.90023999999999982</c:v>
                </c:pt>
                <c:pt idx="13">
                  <c:v>0.97525999999999979</c:v>
                </c:pt>
                <c:pt idx="14">
                  <c:v>1.0502799999999999</c:v>
                </c:pt>
                <c:pt idx="15">
                  <c:v>1.1253</c:v>
                </c:pt>
                <c:pt idx="16">
                  <c:v>1.2003200000000001</c:v>
                </c:pt>
                <c:pt idx="17">
                  <c:v>1.2753400000000001</c:v>
                </c:pt>
                <c:pt idx="18">
                  <c:v>1.3503600000000002</c:v>
                </c:pt>
                <c:pt idx="19">
                  <c:v>1.4253800000000003</c:v>
                </c:pt>
                <c:pt idx="20">
                  <c:v>1.5004000000000004</c:v>
                </c:pt>
                <c:pt idx="21">
                  <c:v>1.5754200000000005</c:v>
                </c:pt>
                <c:pt idx="22">
                  <c:v>1.6504400000000006</c:v>
                </c:pt>
                <c:pt idx="23">
                  <c:v>1.7254600000000007</c:v>
                </c:pt>
                <c:pt idx="24">
                  <c:v>1.8004800000000007</c:v>
                </c:pt>
                <c:pt idx="25">
                  <c:v>1.8755000000000008</c:v>
                </c:pt>
                <c:pt idx="26">
                  <c:v>1.9505200000000009</c:v>
                </c:pt>
                <c:pt idx="27">
                  <c:v>2.0255400000000008</c:v>
                </c:pt>
                <c:pt idx="28">
                  <c:v>2.1005600000000006</c:v>
                </c:pt>
                <c:pt idx="29">
                  <c:v>2.1755800000000005</c:v>
                </c:pt>
                <c:pt idx="30">
                  <c:v>2.2506000000000004</c:v>
                </c:pt>
                <c:pt idx="31">
                  <c:v>2.3256200000000002</c:v>
                </c:pt>
                <c:pt idx="32">
                  <c:v>2.4006400000000001</c:v>
                </c:pt>
                <c:pt idx="33">
                  <c:v>2.47566</c:v>
                </c:pt>
                <c:pt idx="34">
                  <c:v>2.5506799999999998</c:v>
                </c:pt>
                <c:pt idx="35">
                  <c:v>2.6256999999999997</c:v>
                </c:pt>
                <c:pt idx="36">
                  <c:v>2.7007199999999996</c:v>
                </c:pt>
                <c:pt idx="37">
                  <c:v>2.7757399999999994</c:v>
                </c:pt>
                <c:pt idx="38">
                  <c:v>2.8507599999999993</c:v>
                </c:pt>
                <c:pt idx="39">
                  <c:v>2.9257799999999992</c:v>
                </c:pt>
                <c:pt idx="40">
                  <c:v>3.000799999999999</c:v>
                </c:pt>
                <c:pt idx="41">
                  <c:v>3.0758199999999989</c:v>
                </c:pt>
                <c:pt idx="42">
                  <c:v>3.1508399999999988</c:v>
                </c:pt>
                <c:pt idx="43">
                  <c:v>3.2258599999999986</c:v>
                </c:pt>
                <c:pt idx="44">
                  <c:v>3.3008799999999985</c:v>
                </c:pt>
                <c:pt idx="45">
                  <c:v>3.3758999999999983</c:v>
                </c:pt>
                <c:pt idx="46">
                  <c:v>3.4509199999999982</c:v>
                </c:pt>
                <c:pt idx="47">
                  <c:v>3.5259399999999981</c:v>
                </c:pt>
                <c:pt idx="48">
                  <c:v>3.6009599999999979</c:v>
                </c:pt>
                <c:pt idx="49">
                  <c:v>3.6759799999999978</c:v>
                </c:pt>
                <c:pt idx="50">
                  <c:v>3.7509999999999977</c:v>
                </c:pt>
                <c:pt idx="51">
                  <c:v>3.8260199999999975</c:v>
                </c:pt>
                <c:pt idx="52">
                  <c:v>3.9010399999999974</c:v>
                </c:pt>
                <c:pt idx="53">
                  <c:v>3.9760599999999973</c:v>
                </c:pt>
                <c:pt idx="54">
                  <c:v>4.0510799999999971</c:v>
                </c:pt>
                <c:pt idx="55">
                  <c:v>4.1260999999999974</c:v>
                </c:pt>
                <c:pt idx="56">
                  <c:v>4.2011199999999977</c:v>
                </c:pt>
                <c:pt idx="57">
                  <c:v>4.2761399999999981</c:v>
                </c:pt>
                <c:pt idx="58">
                  <c:v>4.3511599999999984</c:v>
                </c:pt>
                <c:pt idx="59">
                  <c:v>4.4261799999999987</c:v>
                </c:pt>
                <c:pt idx="60">
                  <c:v>4.501199999999999</c:v>
                </c:pt>
                <c:pt idx="61">
                  <c:v>4.5762199999999993</c:v>
                </c:pt>
                <c:pt idx="62">
                  <c:v>4.6512399999999996</c:v>
                </c:pt>
                <c:pt idx="63">
                  <c:v>4.7262599999999999</c:v>
                </c:pt>
                <c:pt idx="64">
                  <c:v>4.8012800000000002</c:v>
                </c:pt>
                <c:pt idx="65">
                  <c:v>4.8763000000000005</c:v>
                </c:pt>
                <c:pt idx="66">
                  <c:v>4.9513200000000008</c:v>
                </c:pt>
                <c:pt idx="67">
                  <c:v>5.0263400000000011</c:v>
                </c:pt>
                <c:pt idx="68">
                  <c:v>5.1013600000000014</c:v>
                </c:pt>
                <c:pt idx="69">
                  <c:v>5.1763800000000018</c:v>
                </c:pt>
                <c:pt idx="70">
                  <c:v>5.2514000000000021</c:v>
                </c:pt>
                <c:pt idx="71">
                  <c:v>5.3264200000000024</c:v>
                </c:pt>
                <c:pt idx="72">
                  <c:v>5.4014400000000027</c:v>
                </c:pt>
                <c:pt idx="73">
                  <c:v>5.476460000000003</c:v>
                </c:pt>
                <c:pt idx="74">
                  <c:v>5.5514800000000033</c:v>
                </c:pt>
                <c:pt idx="75">
                  <c:v>5.6265000000000036</c:v>
                </c:pt>
                <c:pt idx="76">
                  <c:v>5.7015200000000039</c:v>
                </c:pt>
                <c:pt idx="77">
                  <c:v>5.7765400000000042</c:v>
                </c:pt>
                <c:pt idx="78">
                  <c:v>5.8515600000000045</c:v>
                </c:pt>
                <c:pt idx="79">
                  <c:v>5.9265800000000048</c:v>
                </c:pt>
                <c:pt idx="80">
                  <c:v>6.0016000000000052</c:v>
                </c:pt>
                <c:pt idx="81">
                  <c:v>6.0766200000000055</c:v>
                </c:pt>
                <c:pt idx="82">
                  <c:v>6.1516400000000058</c:v>
                </c:pt>
                <c:pt idx="83">
                  <c:v>6.2266600000000061</c:v>
                </c:pt>
                <c:pt idx="84">
                  <c:v>6.3016800000000064</c:v>
                </c:pt>
                <c:pt idx="85">
                  <c:v>6.3767000000000067</c:v>
                </c:pt>
                <c:pt idx="86">
                  <c:v>6.451720000000007</c:v>
                </c:pt>
                <c:pt idx="87">
                  <c:v>6.5267400000000073</c:v>
                </c:pt>
                <c:pt idx="88">
                  <c:v>6.6017600000000076</c:v>
                </c:pt>
                <c:pt idx="89">
                  <c:v>6.6767800000000079</c:v>
                </c:pt>
                <c:pt idx="90">
                  <c:v>6.7518000000000082</c:v>
                </c:pt>
                <c:pt idx="91">
                  <c:v>6.8268200000000085</c:v>
                </c:pt>
                <c:pt idx="92">
                  <c:v>6.9018400000000089</c:v>
                </c:pt>
                <c:pt idx="93">
                  <c:v>6.9768600000000092</c:v>
                </c:pt>
                <c:pt idx="94">
                  <c:v>7.0518800000000095</c:v>
                </c:pt>
                <c:pt idx="95">
                  <c:v>7.1269000000000098</c:v>
                </c:pt>
                <c:pt idx="96">
                  <c:v>7.2019200000000101</c:v>
                </c:pt>
                <c:pt idx="97">
                  <c:v>7.2769400000000104</c:v>
                </c:pt>
                <c:pt idx="98">
                  <c:v>7.3519600000000107</c:v>
                </c:pt>
                <c:pt idx="99">
                  <c:v>7.426980000000011</c:v>
                </c:pt>
              </c:numCache>
            </c:numRef>
          </c:xVal>
          <c:yVal>
            <c:numRef>
              <c:f>'13126_Coroller'!$C$40:$C$139</c:f>
              <c:numCache>
                <c:formatCode>0.00</c:formatCode>
                <c:ptCount val="100"/>
                <c:pt idx="0">
                  <c:v>8.0557795265240664</c:v>
                </c:pt>
                <c:pt idx="1">
                  <c:v>8.0549654827386448</c:v>
                </c:pt>
                <c:pt idx="2">
                  <c:v>8.0511447605531323</c:v>
                </c:pt>
                <c:pt idx="3">
                  <c:v>8.04295928294143</c:v>
                </c:pt>
                <c:pt idx="4">
                  <c:v>8.0293915413703036</c:v>
                </c:pt>
                <c:pt idx="5">
                  <c:v>8.0095858471123513</c:v>
                </c:pt>
                <c:pt idx="6">
                  <c:v>7.9827882426069987</c:v>
                </c:pt>
                <c:pt idx="7">
                  <c:v>7.9483166669827092</c:v>
                </c:pt>
                <c:pt idx="8">
                  <c:v>7.9055434894742334</c:v>
                </c:pt>
                <c:pt idx="9">
                  <c:v>7.8538842441204713</c:v>
                </c:pt>
                <c:pt idx="10">
                  <c:v>7.792789895870281</c:v>
                </c:pt>
                <c:pt idx="11">
                  <c:v>7.7217413181018602</c:v>
                </c:pt>
                <c:pt idx="12">
                  <c:v>7.6402452800808289</c:v>
                </c:pt>
                <c:pt idx="13">
                  <c:v>7.5478315734812691</c:v>
                </c:pt>
                <c:pt idx="14">
                  <c:v>7.4440511226064556</c:v>
                </c:pt>
                <c:pt idx="15">
                  <c:v>7.3284751112345576</c:v>
                </c:pt>
                <c:pt idx="16">
                  <c:v>7.200695388985471</c:v>
                </c:pt>
                <c:pt idx="17">
                  <c:v>7.0603267802929732</c:v>
                </c:pt>
                <c:pt idx="18">
                  <c:v>6.9070125625731409</c:v>
                </c:pt>
                <c:pt idx="19">
                  <c:v>6.7404356041483169</c:v>
                </c:pt>
                <c:pt idx="20">
                  <c:v>6.5603400572074158</c:v>
                </c:pt>
                <c:pt idx="21">
                  <c:v>6.3665733126294226</c:v>
                </c:pt>
                <c:pt idx="22">
                  <c:v>6.1591676182880786</c:v>
                </c:pt>
                <c:pt idx="23">
                  <c:v>5.9385001036253717</c:v>
                </c:pt>
                <c:pt idx="24">
                  <c:v>5.7056068503069604</c:v>
                </c:pt>
                <c:pt idx="25">
                  <c:v>5.462788248299522</c:v>
                </c:pt>
                <c:pt idx="26">
                  <c:v>5.214705962189182</c:v>
                </c:pt>
                <c:pt idx="27">
                  <c:v>4.9700642873418639</c:v>
                </c:pt>
                <c:pt idx="28">
                  <c:v>4.7431255639730985</c:v>
                </c:pt>
                <c:pt idx="29">
                  <c:v>4.5521713309357175</c:v>
                </c:pt>
                <c:pt idx="30">
                  <c:v>4.4115069123525918</c:v>
                </c:pt>
                <c:pt idx="31">
                  <c:v>4.3217557804624924</c:v>
                </c:pt>
                <c:pt idx="32">
                  <c:v>4.2705393497147064</c:v>
                </c:pt>
                <c:pt idx="33">
                  <c:v>4.24242635949952</c:v>
                </c:pt>
                <c:pt idx="34">
                  <c:v>4.2260149153506852</c:v>
                </c:pt>
                <c:pt idx="35">
                  <c:v>4.2148251126047542</c:v>
                </c:pt>
                <c:pt idx="36">
                  <c:v>4.2056832631397514</c:v>
                </c:pt>
                <c:pt idx="37">
                  <c:v>4.1971715749444014</c:v>
                </c:pt>
                <c:pt idx="38">
                  <c:v>4.1886959645700177</c:v>
                </c:pt>
                <c:pt idx="39">
                  <c:v>4.1800192168083354</c:v>
                </c:pt>
                <c:pt idx="40">
                  <c:v>4.1710495555608311</c:v>
                </c:pt>
                <c:pt idx="41">
                  <c:v>4.1617513796908696</c:v>
                </c:pt>
                <c:pt idx="42">
                  <c:v>4.1521097202389159</c:v>
                </c:pt>
                <c:pt idx="43">
                  <c:v>4.1421168344701993</c:v>
                </c:pt>
                <c:pt idx="44">
                  <c:v>4.1317674081202433</c:v>
                </c:pt>
                <c:pt idx="45">
                  <c:v>4.1210569249128328</c:v>
                </c:pt>
                <c:pt idx="46">
                  <c:v>4.1099811398515049</c:v>
                </c:pt>
                <c:pt idx="47">
                  <c:v>4.0985359170064877</c:v>
                </c:pt>
                <c:pt idx="48">
                  <c:v>4.0867171813985559</c:v>
                </c:pt>
                <c:pt idx="49">
                  <c:v>4.0745209047633999</c:v>
                </c:pt>
                <c:pt idx="50">
                  <c:v>4.0619431008840117</c:v>
                </c:pt>
                <c:pt idx="51">
                  <c:v>4.0489798235170396</c:v>
                </c:pt>
                <c:pt idx="52">
                  <c:v>4.0356271650180844</c:v>
                </c:pt>
                <c:pt idx="53">
                  <c:v>4.021881255176524</c:v>
                </c:pt>
                <c:pt idx="54">
                  <c:v>4.0077382601382752</c:v>
                </c:pt>
                <c:pt idx="55">
                  <c:v>3.9931943813858903</c:v>
                </c:pt>
                <c:pt idx="56">
                  <c:v>3.9782458547669122</c:v>
                </c:pt>
                <c:pt idx="57">
                  <c:v>3.9628889495663229</c:v>
                </c:pt>
                <c:pt idx="58">
                  <c:v>3.9471199676201274</c:v>
                </c:pt>
                <c:pt idx="59">
                  <c:v>3.9309352424675263</c:v>
                </c:pt>
                <c:pt idx="60">
                  <c:v>3.9143311385393535</c:v>
                </c:pt>
                <c:pt idx="61">
                  <c:v>3.8973040503806446</c:v>
                </c:pt>
                <c:pt idx="62">
                  <c:v>3.879850401905355</c:v>
                </c:pt>
                <c:pt idx="63">
                  <c:v>3.861966645681393</c:v>
                </c:pt>
                <c:pt idx="64">
                  <c:v>3.8436492622442739</c:v>
                </c:pt>
                <c:pt idx="65">
                  <c:v>3.8248947594378029</c:v>
                </c:pt>
                <c:pt idx="66">
                  <c:v>3.8056996717803337</c:v>
                </c:pt>
                <c:pt idx="67">
                  <c:v>3.7860605598552191</c:v>
                </c:pt>
                <c:pt idx="68">
                  <c:v>3.7659740097241854</c:v>
                </c:pt>
                <c:pt idx="69">
                  <c:v>3.7454366323624448</c:v>
                </c:pt>
                <c:pt idx="70">
                  <c:v>3.724445063114421</c:v>
                </c:pt>
                <c:pt idx="71">
                  <c:v>3.7029959611690639</c:v>
                </c:pt>
                <c:pt idx="72">
                  <c:v>3.6810860090537636</c:v>
                </c:pt>
                <c:pt idx="73">
                  <c:v>3.658711912145967</c:v>
                </c:pt>
                <c:pt idx="74">
                  <c:v>3.6358703982016336</c:v>
                </c:pt>
                <c:pt idx="75">
                  <c:v>3.6125582168997261</c:v>
                </c:pt>
                <c:pt idx="76">
                  <c:v>3.5887721394019869</c:v>
                </c:pt>
                <c:pt idx="77">
                  <c:v>3.5645089579272899</c:v>
                </c:pt>
                <c:pt idx="78">
                  <c:v>3.5397654853398981</c:v>
                </c:pt>
                <c:pt idx="79">
                  <c:v>3.5145385547509975</c:v>
                </c:pt>
                <c:pt idx="80">
                  <c:v>3.4888250191329222</c:v>
                </c:pt>
                <c:pt idx="81">
                  <c:v>3.4626217509455026</c:v>
                </c:pt>
                <c:pt idx="82">
                  <c:v>3.4359256417740118</c:v>
                </c:pt>
                <c:pt idx="83">
                  <c:v>3.4087336019782182</c:v>
                </c:pt>
                <c:pt idx="84">
                  <c:v>3.3810425603520615</c:v>
                </c:pt>
                <c:pt idx="85">
                  <c:v>3.3528494637935178</c:v>
                </c:pt>
                <c:pt idx="86">
                  <c:v>3.3241512769842223</c:v>
                </c:pt>
                <c:pt idx="87">
                  <c:v>3.2949449820784582</c:v>
                </c:pt>
                <c:pt idx="88">
                  <c:v>3.2652275784011238</c:v>
                </c:pt>
                <c:pt idx="89">
                  <c:v>3.2349960821543275</c:v>
                </c:pt>
                <c:pt idx="90">
                  <c:v>3.2042475261322632</c:v>
                </c:pt>
                <c:pt idx="91">
                  <c:v>3.1729789594440434</c:v>
                </c:pt>
                <c:pt idx="92">
                  <c:v>3.1411874472441839</c:v>
                </c:pt>
                <c:pt idx="93">
                  <c:v>3.1088700704704455</c:v>
                </c:pt>
                <c:pt idx="94">
                  <c:v>3.0760239255887583</c:v>
                </c:pt>
                <c:pt idx="95">
                  <c:v>3.0426461243449521</c:v>
                </c:pt>
                <c:pt idx="96">
                  <c:v>3.0087337935230583</c:v>
                </c:pt>
                <c:pt idx="97">
                  <c:v>2.9742840747099271</c:v>
                </c:pt>
                <c:pt idx="98">
                  <c:v>2.9392941240659365</c:v>
                </c:pt>
                <c:pt idx="99">
                  <c:v>2.9037611121015821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02144"/>
        <c:axId val="359002536"/>
      </c:scatterChart>
      <c:valAx>
        <c:axId val="3590021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 b="0">
                    <a:latin typeface="+mn-lt"/>
                  </a:rPr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02536"/>
        <c:crosses val="autoZero"/>
        <c:crossBetween val="midCat"/>
      </c:valAx>
      <c:valAx>
        <c:axId val="359002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</a:t>
                </a:r>
                <a:r>
                  <a:rPr lang="en-GB" sz="1100" b="0"/>
                  <a:t>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02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'13136_Coroller'!$A$2:$A$32</c:f>
              <c:numCache>
                <c:formatCode>0.00</c:formatCode>
                <c:ptCount val="31"/>
                <c:pt idx="0">
                  <c:v>0</c:v>
                </c:pt>
                <c:pt idx="1">
                  <c:v>3</c:v>
                </c:pt>
                <c:pt idx="2">
                  <c:v>4.5</c:v>
                </c:pt>
                <c:pt idx="3">
                  <c:v>6</c:v>
                </c:pt>
                <c:pt idx="4">
                  <c:v>7.5</c:v>
                </c:pt>
                <c:pt idx="5">
                  <c:v>0</c:v>
                </c:pt>
                <c:pt idx="6">
                  <c:v>1.5</c:v>
                </c:pt>
                <c:pt idx="7">
                  <c:v>3</c:v>
                </c:pt>
                <c:pt idx="8">
                  <c:v>4.5</c:v>
                </c:pt>
                <c:pt idx="9">
                  <c:v>6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0</c:v>
                </c:pt>
                <c:pt idx="14">
                  <c:v>1.5</c:v>
                </c:pt>
                <c:pt idx="15">
                  <c:v>3</c:v>
                </c:pt>
                <c:pt idx="16">
                  <c:v>4.5</c:v>
                </c:pt>
                <c:pt idx="17">
                  <c:v>6</c:v>
                </c:pt>
                <c:pt idx="18">
                  <c:v>7.5</c:v>
                </c:pt>
                <c:pt idx="19">
                  <c:v>0</c:v>
                </c:pt>
                <c:pt idx="20">
                  <c:v>1.5</c:v>
                </c:pt>
                <c:pt idx="21">
                  <c:v>3</c:v>
                </c:pt>
                <c:pt idx="22">
                  <c:v>4.5</c:v>
                </c:pt>
                <c:pt idx="23">
                  <c:v>6</c:v>
                </c:pt>
                <c:pt idx="24">
                  <c:v>7.5</c:v>
                </c:pt>
                <c:pt idx="25">
                  <c:v>0</c:v>
                </c:pt>
                <c:pt idx="26">
                  <c:v>1.5</c:v>
                </c:pt>
                <c:pt idx="27">
                  <c:v>3</c:v>
                </c:pt>
                <c:pt idx="28">
                  <c:v>4.5</c:v>
                </c:pt>
                <c:pt idx="29">
                  <c:v>6</c:v>
                </c:pt>
                <c:pt idx="30">
                  <c:v>7.5</c:v>
                </c:pt>
              </c:numCache>
            </c:numRef>
          </c:xVal>
          <c:yVal>
            <c:numRef>
              <c:f>'13136_Coroller'!$B$2:$B$32</c:f>
              <c:numCache>
                <c:formatCode>0.00</c:formatCode>
                <c:ptCount val="31"/>
                <c:pt idx="0">
                  <c:v>7.9394999999999998</c:v>
                </c:pt>
                <c:pt idx="1">
                  <c:v>5.0414000000000003</c:v>
                </c:pt>
                <c:pt idx="2">
                  <c:v>3.9685000000000001</c:v>
                </c:pt>
                <c:pt idx="3">
                  <c:v>2.6692999999999998</c:v>
                </c:pt>
                <c:pt idx="4">
                  <c:v>2.8241000000000001</c:v>
                </c:pt>
                <c:pt idx="5">
                  <c:v>7.9031000000000002</c:v>
                </c:pt>
                <c:pt idx="6">
                  <c:v>6.0682</c:v>
                </c:pt>
                <c:pt idx="7">
                  <c:v>4.0293999999999999</c:v>
                </c:pt>
                <c:pt idx="8">
                  <c:v>3.8864999999999998</c:v>
                </c:pt>
                <c:pt idx="9">
                  <c:v>2.8651</c:v>
                </c:pt>
                <c:pt idx="10">
                  <c:v>7.9031000000000002</c:v>
                </c:pt>
                <c:pt idx="11">
                  <c:v>6.6721000000000004</c:v>
                </c:pt>
                <c:pt idx="12">
                  <c:v>3.3010000000000002</c:v>
                </c:pt>
                <c:pt idx="13">
                  <c:v>8.1239000000000008</c:v>
                </c:pt>
                <c:pt idx="14">
                  <c:v>6.7558999999999996</c:v>
                </c:pt>
                <c:pt idx="15">
                  <c:v>4.4314</c:v>
                </c:pt>
                <c:pt idx="16">
                  <c:v>3.2303999999999999</c:v>
                </c:pt>
                <c:pt idx="17">
                  <c:v>3.3138999999999998</c:v>
                </c:pt>
                <c:pt idx="18">
                  <c:v>2.8195000000000001</c:v>
                </c:pt>
                <c:pt idx="19">
                  <c:v>8</c:v>
                </c:pt>
                <c:pt idx="20">
                  <c:v>5.6721000000000004</c:v>
                </c:pt>
                <c:pt idx="21">
                  <c:v>3.6989999999999998</c:v>
                </c:pt>
                <c:pt idx="22">
                  <c:v>3.8451</c:v>
                </c:pt>
                <c:pt idx="23">
                  <c:v>3.2694999999999999</c:v>
                </c:pt>
                <c:pt idx="24">
                  <c:v>3</c:v>
                </c:pt>
                <c:pt idx="25">
                  <c:v>8.1959</c:v>
                </c:pt>
                <c:pt idx="26">
                  <c:v>6.2226999999999997</c:v>
                </c:pt>
                <c:pt idx="27">
                  <c:v>3.6720999999999999</c:v>
                </c:pt>
                <c:pt idx="28">
                  <c:v>3.3010000000000002</c:v>
                </c:pt>
                <c:pt idx="29">
                  <c:v>3.8102</c:v>
                </c:pt>
                <c:pt idx="30">
                  <c:v>2.8195000000000001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'13136_Coroller'!$A$36:$A$135</c:f>
              <c:numCache>
                <c:formatCode>0.00</c:formatCode>
                <c:ptCount val="100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0.74999999999999989</c:v>
                </c:pt>
                <c:pt idx="11">
                  <c:v>0.82499999999999984</c:v>
                </c:pt>
                <c:pt idx="12">
                  <c:v>0.8999999999999998</c:v>
                </c:pt>
                <c:pt idx="13">
                  <c:v>0.97499999999999976</c:v>
                </c:pt>
                <c:pt idx="14">
                  <c:v>1.0499999999999998</c:v>
                </c:pt>
                <c:pt idx="15">
                  <c:v>1.1249999999999998</c:v>
                </c:pt>
                <c:pt idx="16">
                  <c:v>1.1999999999999997</c:v>
                </c:pt>
                <c:pt idx="17">
                  <c:v>1.2749999999999997</c:v>
                </c:pt>
                <c:pt idx="18">
                  <c:v>1.3499999999999996</c:v>
                </c:pt>
                <c:pt idx="19">
                  <c:v>1.4249999999999996</c:v>
                </c:pt>
                <c:pt idx="20">
                  <c:v>1.4999999999999996</c:v>
                </c:pt>
                <c:pt idx="21">
                  <c:v>1.5749999999999995</c:v>
                </c:pt>
                <c:pt idx="22">
                  <c:v>1.6499999999999995</c:v>
                </c:pt>
                <c:pt idx="23">
                  <c:v>1.7249999999999994</c:v>
                </c:pt>
                <c:pt idx="24">
                  <c:v>1.7999999999999994</c:v>
                </c:pt>
                <c:pt idx="25">
                  <c:v>1.8749999999999993</c:v>
                </c:pt>
                <c:pt idx="26">
                  <c:v>1.9499999999999993</c:v>
                </c:pt>
                <c:pt idx="27">
                  <c:v>2.0249999999999995</c:v>
                </c:pt>
                <c:pt idx="28">
                  <c:v>2.0999999999999996</c:v>
                </c:pt>
                <c:pt idx="29">
                  <c:v>2.1749999999999998</c:v>
                </c:pt>
                <c:pt idx="30">
                  <c:v>2.25</c:v>
                </c:pt>
                <c:pt idx="31">
                  <c:v>2.3250000000000002</c:v>
                </c:pt>
                <c:pt idx="32">
                  <c:v>2.4000000000000004</c:v>
                </c:pt>
                <c:pt idx="33">
                  <c:v>2.4750000000000005</c:v>
                </c:pt>
                <c:pt idx="34">
                  <c:v>2.5500000000000007</c:v>
                </c:pt>
                <c:pt idx="35">
                  <c:v>2.6250000000000009</c:v>
                </c:pt>
                <c:pt idx="36">
                  <c:v>2.7000000000000011</c:v>
                </c:pt>
                <c:pt idx="37">
                  <c:v>2.7750000000000012</c:v>
                </c:pt>
                <c:pt idx="38">
                  <c:v>2.8500000000000014</c:v>
                </c:pt>
                <c:pt idx="39">
                  <c:v>2.9250000000000016</c:v>
                </c:pt>
                <c:pt idx="40">
                  <c:v>3.0000000000000018</c:v>
                </c:pt>
                <c:pt idx="41">
                  <c:v>3.075000000000002</c:v>
                </c:pt>
                <c:pt idx="42">
                  <c:v>3.1500000000000021</c:v>
                </c:pt>
                <c:pt idx="43">
                  <c:v>3.2250000000000023</c:v>
                </c:pt>
                <c:pt idx="44">
                  <c:v>3.3000000000000025</c:v>
                </c:pt>
                <c:pt idx="45">
                  <c:v>3.3750000000000027</c:v>
                </c:pt>
                <c:pt idx="46">
                  <c:v>3.4500000000000028</c:v>
                </c:pt>
                <c:pt idx="47">
                  <c:v>3.525000000000003</c:v>
                </c:pt>
                <c:pt idx="48">
                  <c:v>3.6000000000000032</c:v>
                </c:pt>
                <c:pt idx="49">
                  <c:v>3.6750000000000034</c:v>
                </c:pt>
                <c:pt idx="50">
                  <c:v>3.7500000000000036</c:v>
                </c:pt>
                <c:pt idx="51">
                  <c:v>3.8250000000000037</c:v>
                </c:pt>
                <c:pt idx="52">
                  <c:v>3.9000000000000039</c:v>
                </c:pt>
                <c:pt idx="53">
                  <c:v>3.9750000000000041</c:v>
                </c:pt>
                <c:pt idx="54">
                  <c:v>4.0500000000000043</c:v>
                </c:pt>
                <c:pt idx="55">
                  <c:v>4.1250000000000044</c:v>
                </c:pt>
                <c:pt idx="56">
                  <c:v>4.2000000000000046</c:v>
                </c:pt>
                <c:pt idx="57">
                  <c:v>4.2750000000000048</c:v>
                </c:pt>
                <c:pt idx="58">
                  <c:v>4.350000000000005</c:v>
                </c:pt>
                <c:pt idx="59">
                  <c:v>4.4250000000000052</c:v>
                </c:pt>
                <c:pt idx="60">
                  <c:v>4.5000000000000053</c:v>
                </c:pt>
                <c:pt idx="61">
                  <c:v>4.5750000000000055</c:v>
                </c:pt>
                <c:pt idx="62">
                  <c:v>4.6500000000000057</c:v>
                </c:pt>
                <c:pt idx="63">
                  <c:v>4.7250000000000059</c:v>
                </c:pt>
                <c:pt idx="64">
                  <c:v>4.800000000000006</c:v>
                </c:pt>
                <c:pt idx="65">
                  <c:v>4.8750000000000062</c:v>
                </c:pt>
                <c:pt idx="66">
                  <c:v>4.9500000000000064</c:v>
                </c:pt>
                <c:pt idx="67">
                  <c:v>5.0250000000000066</c:v>
                </c:pt>
                <c:pt idx="68">
                  <c:v>5.1000000000000068</c:v>
                </c:pt>
                <c:pt idx="69">
                  <c:v>5.1750000000000069</c:v>
                </c:pt>
                <c:pt idx="70">
                  <c:v>5.2500000000000071</c:v>
                </c:pt>
                <c:pt idx="71">
                  <c:v>5.3250000000000073</c:v>
                </c:pt>
                <c:pt idx="72">
                  <c:v>5.4000000000000075</c:v>
                </c:pt>
                <c:pt idx="73">
                  <c:v>5.4750000000000076</c:v>
                </c:pt>
                <c:pt idx="74">
                  <c:v>5.5500000000000078</c:v>
                </c:pt>
                <c:pt idx="75">
                  <c:v>5.625000000000008</c:v>
                </c:pt>
                <c:pt idx="76">
                  <c:v>5.7000000000000082</c:v>
                </c:pt>
                <c:pt idx="77">
                  <c:v>5.7750000000000083</c:v>
                </c:pt>
                <c:pt idx="78">
                  <c:v>5.8500000000000085</c:v>
                </c:pt>
                <c:pt idx="79">
                  <c:v>5.9250000000000087</c:v>
                </c:pt>
                <c:pt idx="80">
                  <c:v>6.0000000000000089</c:v>
                </c:pt>
                <c:pt idx="81">
                  <c:v>6.0750000000000091</c:v>
                </c:pt>
                <c:pt idx="82">
                  <c:v>6.1500000000000092</c:v>
                </c:pt>
                <c:pt idx="83">
                  <c:v>6.2250000000000094</c:v>
                </c:pt>
                <c:pt idx="84">
                  <c:v>6.3000000000000096</c:v>
                </c:pt>
                <c:pt idx="85">
                  <c:v>6.3750000000000098</c:v>
                </c:pt>
                <c:pt idx="86">
                  <c:v>6.4500000000000099</c:v>
                </c:pt>
                <c:pt idx="87">
                  <c:v>6.5250000000000101</c:v>
                </c:pt>
                <c:pt idx="88">
                  <c:v>6.6000000000000103</c:v>
                </c:pt>
                <c:pt idx="89">
                  <c:v>6.6750000000000105</c:v>
                </c:pt>
                <c:pt idx="90">
                  <c:v>6.7500000000000107</c:v>
                </c:pt>
                <c:pt idx="91">
                  <c:v>6.8250000000000108</c:v>
                </c:pt>
                <c:pt idx="92">
                  <c:v>6.900000000000011</c:v>
                </c:pt>
                <c:pt idx="93">
                  <c:v>6.9750000000000112</c:v>
                </c:pt>
                <c:pt idx="94">
                  <c:v>7.0500000000000114</c:v>
                </c:pt>
                <c:pt idx="95">
                  <c:v>7.1250000000000115</c:v>
                </c:pt>
                <c:pt idx="96">
                  <c:v>7.2000000000000117</c:v>
                </c:pt>
                <c:pt idx="97">
                  <c:v>7.2750000000000119</c:v>
                </c:pt>
                <c:pt idx="98">
                  <c:v>7.3500000000000121</c:v>
                </c:pt>
                <c:pt idx="99">
                  <c:v>7.4250000000000123</c:v>
                </c:pt>
              </c:numCache>
            </c:numRef>
          </c:xVal>
          <c:yVal>
            <c:numRef>
              <c:f>'13136_Coroller'!$C$36:$C$135</c:f>
              <c:numCache>
                <c:formatCode>0.00</c:formatCode>
                <c:ptCount val="100"/>
                <c:pt idx="0">
                  <c:v>8.01195601697051</c:v>
                </c:pt>
                <c:pt idx="1">
                  <c:v>7.9874726887169949</c:v>
                </c:pt>
                <c:pt idx="2">
                  <c:v>7.9463051732822851</c:v>
                </c:pt>
                <c:pt idx="3">
                  <c:v>7.8950551537016906</c:v>
                </c:pt>
                <c:pt idx="4">
                  <c:v>7.8359196369352677</c:v>
                </c:pt>
                <c:pt idx="5">
                  <c:v>7.7701316213717631</c:v>
                </c:pt>
                <c:pt idx="6">
                  <c:v>7.6985064444518621</c:v>
                </c:pt>
                <c:pt idx="7">
                  <c:v>7.6216336630683381</c:v>
                </c:pt>
                <c:pt idx="8">
                  <c:v>7.5399647465674997</c:v>
                </c:pt>
                <c:pt idx="9">
                  <c:v>7.4538596974105404</c:v>
                </c:pt>
                <c:pt idx="10">
                  <c:v>7.3636144823812684</c:v>
                </c:pt>
                <c:pt idx="11">
                  <c:v>7.2694784282587364</c:v>
                </c:pt>
                <c:pt idx="12">
                  <c:v>7.1716659370748994</c:v>
                </c:pt>
                <c:pt idx="13">
                  <c:v>7.0703648043988681</c:v>
                </c:pt>
                <c:pt idx="14">
                  <c:v>6.9657424386390039</c:v>
                </c:pt>
                <c:pt idx="15">
                  <c:v>6.85795077756379</c:v>
                </c:pt>
                <c:pt idx="16">
                  <c:v>6.7471304327285209</c:v>
                </c:pt>
                <c:pt idx="17">
                  <c:v>6.6334144530016603</c:v>
                </c:pt>
                <c:pt idx="18">
                  <c:v>6.5169320330195282</c:v>
                </c:pt>
                <c:pt idx="19">
                  <c:v>6.3978124762560293</c:v>
                </c:pt>
                <c:pt idx="20">
                  <c:v>6.2761897439250456</c:v>
                </c:pt>
                <c:pt idx="21">
                  <c:v>6.152207975302213</c:v>
                </c:pt>
                <c:pt idx="22">
                  <c:v>6.0260284500207364</c:v>
                </c:pt>
                <c:pt idx="23">
                  <c:v>5.8978385748002653</c:v>
                </c:pt>
                <c:pt idx="24">
                  <c:v>5.76786360491033</c:v>
                </c:pt>
                <c:pt idx="25">
                  <c:v>5.6363819259293191</c:v>
                </c:pt>
                <c:pt idx="26">
                  <c:v>5.5037447605071428</c:v>
                </c:pt>
                <c:pt idx="27">
                  <c:v>5.3704010016413868</c:v>
                </c:pt>
                <c:pt idx="28">
                  <c:v>5.2369272823462394</c:v>
                </c:pt>
                <c:pt idx="29">
                  <c:v>5.1040620133721699</c:v>
                </c:pt>
                <c:pt idx="30">
                  <c:v>4.9727394874213946</c:v>
                </c:pt>
                <c:pt idx="31">
                  <c:v>4.8441158713761059</c:v>
                </c:pt>
                <c:pt idx="32">
                  <c:v>4.7195732188286748</c:v>
                </c:pt>
                <c:pt idx="33">
                  <c:v>4.6006823860808117</c:v>
                </c:pt>
                <c:pt idx="34">
                  <c:v>4.4891054260231309</c:v>
                </c:pt>
                <c:pt idx="35">
                  <c:v>4.3864291974722232</c:v>
                </c:pt>
                <c:pt idx="36">
                  <c:v>4.2939483558745746</c:v>
                </c:pt>
                <c:pt idx="37">
                  <c:v>4.2124501706508655</c:v>
                </c:pt>
                <c:pt idx="38">
                  <c:v>4.1420737532420011</c:v>
                </c:pt>
                <c:pt idx="39">
                  <c:v>4.0822995712280017</c:v>
                </c:pt>
                <c:pt idx="40">
                  <c:v>4.032073329661678</c:v>
                </c:pt>
                <c:pt idx="41">
                  <c:v>3.9900138019566578</c:v>
                </c:pt>
                <c:pt idx="42">
                  <c:v>3.954631899068008</c:v>
                </c:pt>
                <c:pt idx="43">
                  <c:v>3.9245044798061741</c:v>
                </c:pt>
                <c:pt idx="44">
                  <c:v>3.8983802920694663</c:v>
                </c:pt>
                <c:pt idx="45">
                  <c:v>3.8752236626000869</c:v>
                </c:pt>
                <c:pt idx="46">
                  <c:v>3.8542146734369611</c:v>
                </c:pt>
                <c:pt idx="47">
                  <c:v>3.8347253823839269</c:v>
                </c:pt>
                <c:pt idx="48">
                  <c:v>3.8162867185426594</c:v>
                </c:pt>
                <c:pt idx="49">
                  <c:v>3.7985548876144701</c:v>
                </c:pt>
                <c:pt idx="50">
                  <c:v>3.7812816153292297</c:v>
                </c:pt>
                <c:pt idx="51">
                  <c:v>3.7642897220602953</c:v>
                </c:pt>
                <c:pt idx="52">
                  <c:v>3.7474540096229831</c:v>
                </c:pt>
                <c:pt idx="53">
                  <c:v>3.7306867770817407</c:v>
                </c:pt>
                <c:pt idx="54">
                  <c:v>3.7139270888351015</c:v>
                </c:pt>
                <c:pt idx="55">
                  <c:v>3.6971329522708438</c:v>
                </c:pt>
                <c:pt idx="56">
                  <c:v>3.6802756862849821</c:v>
                </c:pt>
                <c:pt idx="57">
                  <c:v>3.6633359060705573</c:v>
                </c:pt>
                <c:pt idx="58">
                  <c:v>3.6463006826378357</c:v>
                </c:pt>
                <c:pt idx="59">
                  <c:v>3.6291615465506837</c:v>
                </c:pt>
                <c:pt idx="60">
                  <c:v>3.6119130929693184</c:v>
                </c:pt>
                <c:pt idx="61">
                  <c:v>3.5945520118634624</c:v>
                </c:pt>
                <c:pt idx="62">
                  <c:v>3.5770764169913836</c:v>
                </c:pt>
                <c:pt idx="63">
                  <c:v>3.5594853836772891</c:v>
                </c:pt>
                <c:pt idx="64">
                  <c:v>3.5417786317926936</c:v>
                </c:pt>
                <c:pt idx="65">
                  <c:v>3.5239563092558792</c:v>
                </c:pt>
                <c:pt idx="66">
                  <c:v>3.5060188448157623</c:v>
                </c:pt>
                <c:pt idx="67">
                  <c:v>3.4879668483944561</c:v>
                </c:pt>
                <c:pt idx="68">
                  <c:v>3.4698010439444933</c:v>
                </c:pt>
                <c:pt idx="69">
                  <c:v>3.4515222244479391</c:v>
                </c:pt>
                <c:pt idx="70">
                  <c:v>3.4331312219347394</c:v>
                </c:pt>
                <c:pt idx="71">
                  <c:v>3.4146288876488469</c:v>
                </c:pt>
                <c:pt idx="72">
                  <c:v>3.3960160790432399</c:v>
                </c:pt>
                <c:pt idx="73">
                  <c:v>3.3772936513513403</c:v>
                </c:pt>
                <c:pt idx="74">
                  <c:v>3.3584624522118069</c:v>
                </c:pt>
                <c:pt idx="75">
                  <c:v>3.3395233183207793</c:v>
                </c:pt>
                <c:pt idx="76">
                  <c:v>3.3204770734230831</c:v>
                </c:pt>
                <c:pt idx="77">
                  <c:v>3.301324527182103</c:v>
                </c:pt>
                <c:pt idx="78">
                  <c:v>3.2820664746217876</c:v>
                </c:pt>
                <c:pt idx="79">
                  <c:v>3.2627036959374562</c:v>
                </c:pt>
                <c:pt idx="80">
                  <c:v>3.2432369565411445</c:v>
                </c:pt>
                <c:pt idx="81">
                  <c:v>3.2236670072531934</c:v>
                </c:pt>
                <c:pt idx="82">
                  <c:v>3.203994584582385</c:v>
                </c:pt>
                <c:pt idx="83">
                  <c:v>3.1842204110570984</c:v>
                </c:pt>
                <c:pt idx="84">
                  <c:v>3.1643451955833042</c:v>
                </c:pt>
                <c:pt idx="85">
                  <c:v>3.1443696338139486</c:v>
                </c:pt>
                <c:pt idx="86">
                  <c:v>3.1242944085199902</c:v>
                </c:pt>
                <c:pt idx="87">
                  <c:v>3.1041201899570754</c:v>
                </c:pt>
                <c:pt idx="88">
                  <c:v>3.083847636224236</c:v>
                </c:pt>
                <c:pt idx="89">
                  <c:v>3.0634773936125446</c:v>
                </c:pt>
                <c:pt idx="90">
                  <c:v>3.0430100969426417</c:v>
                </c:pt>
                <c:pt idx="91">
                  <c:v>3.0224463698906767</c:v>
                </c:pt>
                <c:pt idx="92">
                  <c:v>3.001786825302589</c:v>
                </c:pt>
                <c:pt idx="93">
                  <c:v>2.9810320654968865</c:v>
                </c:pt>
                <c:pt idx="94">
                  <c:v>2.9601826825562267</c:v>
                </c:pt>
                <c:pt idx="95">
                  <c:v>2.9392392586081724</c:v>
                </c:pt>
                <c:pt idx="96">
                  <c:v>2.9182023660955383</c:v>
                </c:pt>
                <c:pt idx="97">
                  <c:v>2.8970725680367617</c:v>
                </c:pt>
                <c:pt idx="98">
                  <c:v>2.8758504182767171</c:v>
                </c:pt>
                <c:pt idx="99">
                  <c:v>2.8545364617284097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03712"/>
        <c:axId val="359004104"/>
      </c:scatterChart>
      <c:valAx>
        <c:axId val="359003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04104"/>
        <c:crosses val="autoZero"/>
        <c:crossBetween val="midCat"/>
      </c:valAx>
      <c:valAx>
        <c:axId val="359004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03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'13163_Albert'!$A$2:$A$17</c:f>
              <c:numCache>
                <c:formatCode>0.00</c:formatCode>
                <c:ptCount val="16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1E-3</c:v>
                </c:pt>
                <c:pt idx="5">
                  <c:v>1.5009999999999999</c:v>
                </c:pt>
                <c:pt idx="6">
                  <c:v>3.0009999999999999</c:v>
                </c:pt>
                <c:pt idx="7">
                  <c:v>4.5010000000000003</c:v>
                </c:pt>
                <c:pt idx="8">
                  <c:v>6.0010000000000003</c:v>
                </c:pt>
                <c:pt idx="9">
                  <c:v>7.5010000000000003</c:v>
                </c:pt>
                <c:pt idx="10">
                  <c:v>1.5E-3</c:v>
                </c:pt>
                <c:pt idx="11">
                  <c:v>1.5015000000000001</c:v>
                </c:pt>
                <c:pt idx="12">
                  <c:v>3.0015000000000001</c:v>
                </c:pt>
                <c:pt idx="13">
                  <c:v>4.5015000000000001</c:v>
                </c:pt>
                <c:pt idx="14">
                  <c:v>6.0015000000000001</c:v>
                </c:pt>
                <c:pt idx="15">
                  <c:v>7.5015000000000001</c:v>
                </c:pt>
              </c:numCache>
            </c:numRef>
          </c:xVal>
          <c:yVal>
            <c:numRef>
              <c:f>'13163_Albert'!$B$2:$B$17</c:f>
              <c:numCache>
                <c:formatCode>0.00</c:formatCode>
                <c:ptCount val="16"/>
                <c:pt idx="0">
                  <c:v>7.9684999999999997</c:v>
                </c:pt>
                <c:pt idx="1">
                  <c:v>6.8632999999999997</c:v>
                </c:pt>
                <c:pt idx="2">
                  <c:v>4.5185000000000004</c:v>
                </c:pt>
                <c:pt idx="3">
                  <c:v>3.6989999999999998</c:v>
                </c:pt>
                <c:pt idx="4">
                  <c:v>7.9867999999999997</c:v>
                </c:pt>
                <c:pt idx="5">
                  <c:v>6.6721000000000004</c:v>
                </c:pt>
                <c:pt idx="6">
                  <c:v>4</c:v>
                </c:pt>
                <c:pt idx="7">
                  <c:v>4.5185000000000004</c:v>
                </c:pt>
                <c:pt idx="8">
                  <c:v>3.415</c:v>
                </c:pt>
                <c:pt idx="9">
                  <c:v>3.7782</c:v>
                </c:pt>
                <c:pt idx="10">
                  <c:v>7.9684999999999997</c:v>
                </c:pt>
                <c:pt idx="11">
                  <c:v>6.9684999999999997</c:v>
                </c:pt>
                <c:pt idx="12">
                  <c:v>4.1139000000000001</c:v>
                </c:pt>
                <c:pt idx="13">
                  <c:v>2.4771000000000001</c:v>
                </c:pt>
                <c:pt idx="14">
                  <c:v>3.6021000000000001</c:v>
                </c:pt>
                <c:pt idx="15">
                  <c:v>3.4047999999999998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'13163_Albert'!$A$21:$A$121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0.45008999999999999</c:v>
                </c:pt>
                <c:pt idx="7">
                  <c:v>0.52510499999999993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'13163_Albert'!$C$21:$C$121</c:f>
              <c:numCache>
                <c:formatCode>0.00</c:formatCode>
                <c:ptCount val="101"/>
                <c:pt idx="0">
                  <c:v>7.9745500252825856</c:v>
                </c:pt>
                <c:pt idx="1">
                  <c:v>7.9687907240650722</c:v>
                </c:pt>
                <c:pt idx="2">
                  <c:v>7.9549764672916075</c:v>
                </c:pt>
                <c:pt idx="3">
                  <c:v>7.9345131576393673</c:v>
                </c:pt>
                <c:pt idx="4">
                  <c:v>7.9080274472479672</c:v>
                </c:pt>
                <c:pt idx="5">
                  <c:v>7.8759200661068256</c:v>
                </c:pt>
                <c:pt idx="6">
                  <c:v>7.8384813232160999</c:v>
                </c:pt>
                <c:pt idx="7">
                  <c:v>7.79593649515152</c:v>
                </c:pt>
                <c:pt idx="8">
                  <c:v>7.7484682842950443</c:v>
                </c:pt>
                <c:pt idx="9">
                  <c:v>7.6962295209461598</c:v>
                </c:pt>
                <c:pt idx="10">
                  <c:v>7.6393510193911967</c:v>
                </c:pt>
                <c:pt idx="11">
                  <c:v>7.577946761970634</c:v>
                </c:pt>
                <c:pt idx="12">
                  <c:v>7.5121174941869269</c:v>
                </c:pt>
                <c:pt idx="13">
                  <c:v>7.4419533195674479</c:v>
                </c:pt>
                <c:pt idx="14">
                  <c:v>7.3675356369727423</c:v>
                </c:pt>
                <c:pt idx="15">
                  <c:v>7.2889386315599092</c:v>
                </c:pt>
                <c:pt idx="16">
                  <c:v>7.206230456490359</c:v>
                </c:pt>
                <c:pt idx="17">
                  <c:v>7.1194741991703783</c:v>
                </c:pt>
                <c:pt idx="18">
                  <c:v>7.028728700239216</c:v>
                </c:pt>
                <c:pt idx="19">
                  <c:v>6.9340492789756754</c:v>
                </c:pt>
                <c:pt idx="20">
                  <c:v>6.8354884118855077</c:v>
                </c:pt>
                <c:pt idx="21">
                  <c:v>6.7330964104573399</c:v>
                </c:pt>
                <c:pt idx="22">
                  <c:v>6.6269221492076928</c:v>
                </c:pt>
                <c:pt idx="23">
                  <c:v>6.5170139070191295</c:v>
                </c:pt>
                <c:pt idx="24">
                  <c:v>6.4034204053897437</c:v>
                </c:pt>
                <c:pt idx="25">
                  <c:v>6.2861921599647133</c:v>
                </c:pt>
                <c:pt idx="26">
                  <c:v>6.1653833119770276</c:v>
                </c:pt>
                <c:pt idx="27">
                  <c:v>6.0410541821127177</c:v>
                </c:pt>
                <c:pt idx="28">
                  <c:v>5.913274902835103</c:v>
                </c:pt>
                <c:pt idx="29">
                  <c:v>5.7821306535685251</c:v>
                </c:pt>
                <c:pt idx="30">
                  <c:v>5.6477292700055015</c:v>
                </c:pt>
                <c:pt idx="31">
                  <c:v>5.5102123541889148</c:v>
                </c:pt>
                <c:pt idx="32">
                  <c:v>5.369771507975674</c:v>
                </c:pt>
                <c:pt idx="33">
                  <c:v>5.2266719672127655</c:v>
                </c:pt>
                <c:pt idx="34">
                  <c:v>5.0812866887572401</c:v>
                </c:pt>
                <c:pt idx="35">
                  <c:v>4.9341446405894223</c:v>
                </c:pt>
                <c:pt idx="36">
                  <c:v>4.7859971015753766</c:v>
                </c:pt>
                <c:pt idx="37">
                  <c:v>4.6379038863122659</c:v>
                </c:pt>
                <c:pt idx="38">
                  <c:v>4.4913350495489395</c:v>
                </c:pt>
                <c:pt idx="39">
                  <c:v>4.3482690011229046</c:v>
                </c:pt>
                <c:pt idx="40">
                  <c:v>4.2112420852714978</c:v>
                </c:pt>
                <c:pt idx="41">
                  <c:v>4.0832726421225516</c:v>
                </c:pt>
                <c:pt idx="42">
                  <c:v>3.9675703637606832</c:v>
                </c:pt>
                <c:pt idx="43">
                  <c:v>3.866998812609475</c:v>
                </c:pt>
                <c:pt idx="44">
                  <c:v>3.7834129556406766</c:v>
                </c:pt>
                <c:pt idx="45">
                  <c:v>3.7171604369710596</c:v>
                </c:pt>
                <c:pt idx="46">
                  <c:v>3.6670274490246966</c:v>
                </c:pt>
                <c:pt idx="47">
                  <c:v>3.6306604599278964</c:v>
                </c:pt>
                <c:pt idx="48">
                  <c:v>3.6052161107428846</c:v>
                </c:pt>
                <c:pt idx="49">
                  <c:v>3.5879331491075677</c:v>
                </c:pt>
                <c:pt idx="50">
                  <c:v>3.5764681137907712</c:v>
                </c:pt>
                <c:pt idx="51">
                  <c:v>3.5690040999379802</c:v>
                </c:pt>
                <c:pt idx="52">
                  <c:v>3.5642177553702168</c:v>
                </c:pt>
                <c:pt idx="53">
                  <c:v>3.561186556578281</c:v>
                </c:pt>
                <c:pt idx="54">
                  <c:v>3.5592872443680084</c:v>
                </c:pt>
                <c:pt idx="55">
                  <c:v>3.5581083208265629</c:v>
                </c:pt>
                <c:pt idx="56">
                  <c:v>3.5573828179292168</c:v>
                </c:pt>
                <c:pt idx="57">
                  <c:v>3.5569399310620176</c:v>
                </c:pt>
                <c:pt idx="58">
                  <c:v>3.5566716422978049</c:v>
                </c:pt>
                <c:pt idx="59">
                  <c:v>3.556510328316282</c:v>
                </c:pt>
                <c:pt idx="60">
                  <c:v>3.5564140404190692</c:v>
                </c:pt>
                <c:pt idx="61">
                  <c:v>3.5563569779517126</c:v>
                </c:pt>
                <c:pt idx="62">
                  <c:v>3.5563234007871274</c:v>
                </c:pt>
                <c:pt idx="63">
                  <c:v>3.5563037816872782</c:v>
                </c:pt>
                <c:pt idx="64">
                  <c:v>3.5562923981482348</c:v>
                </c:pt>
                <c:pt idx="65">
                  <c:v>3.5562858388577441</c:v>
                </c:pt>
                <c:pt idx="66">
                  <c:v>3.5562820853807708</c:v>
                </c:pt>
                <c:pt idx="67">
                  <c:v>3.5562799522251964</c:v>
                </c:pt>
                <c:pt idx="68">
                  <c:v>3.556278748196672</c:v>
                </c:pt>
                <c:pt idx="69">
                  <c:v>3.5562780732190196</c:v>
                </c:pt>
                <c:pt idx="70">
                  <c:v>3.5562776973878654</c:v>
                </c:pt>
                <c:pt idx="71">
                  <c:v>3.5562774895336133</c:v>
                </c:pt>
                <c:pt idx="72">
                  <c:v>3.556277375351137</c:v>
                </c:pt>
                <c:pt idx="73">
                  <c:v>3.5562773130457259</c:v>
                </c:pt>
                <c:pt idx="74">
                  <c:v>3.5562772792743358</c:v>
                </c:pt>
                <c:pt idx="75">
                  <c:v>3.5562772610907376</c:v>
                </c:pt>
                <c:pt idx="76">
                  <c:v>3.5562772513648544</c:v>
                </c:pt>
                <c:pt idx="77">
                  <c:v>3.5562772461970384</c:v>
                </c:pt>
                <c:pt idx="78">
                  <c:v>3.5562772434691663</c:v>
                </c:pt>
                <c:pt idx="79">
                  <c:v>3.5562772420386599</c:v>
                </c:pt>
                <c:pt idx="80">
                  <c:v>3.5562772412933885</c:v>
                </c:pt>
                <c:pt idx="81">
                  <c:v>3.5562772409076371</c:v>
                </c:pt>
                <c:pt idx="82">
                  <c:v>3.556277240709266</c:v>
                </c:pt>
                <c:pt idx="83">
                  <c:v>3.5562772406079128</c:v>
                </c:pt>
                <c:pt idx="84">
                  <c:v>3.556277240556462</c:v>
                </c:pt>
                <c:pt idx="85">
                  <c:v>3.5562772405305116</c:v>
                </c:pt>
                <c:pt idx="86">
                  <c:v>3.556277240517506</c:v>
                </c:pt>
                <c:pt idx="87">
                  <c:v>3.5562772405110299</c:v>
                </c:pt>
                <c:pt idx="88">
                  <c:v>3.5562772405078253</c:v>
                </c:pt>
                <c:pt idx="89">
                  <c:v>3.5562772405062502</c:v>
                </c:pt>
                <c:pt idx="90">
                  <c:v>3.5562772405054801</c:v>
                </c:pt>
                <c:pt idx="91">
                  <c:v>3.5562772405051066</c:v>
                </c:pt>
                <c:pt idx="92">
                  <c:v>3.5562772405049263</c:v>
                </c:pt>
                <c:pt idx="93">
                  <c:v>3.5562772405048397</c:v>
                </c:pt>
                <c:pt idx="94">
                  <c:v>3.5562772405047989</c:v>
                </c:pt>
                <c:pt idx="95">
                  <c:v>3.5562772405047793</c:v>
                </c:pt>
                <c:pt idx="96">
                  <c:v>3.55627724050477</c:v>
                </c:pt>
                <c:pt idx="97">
                  <c:v>3.5562772405047656</c:v>
                </c:pt>
                <c:pt idx="98">
                  <c:v>3.5562772405047638</c:v>
                </c:pt>
                <c:pt idx="99">
                  <c:v>3.5562772405047629</c:v>
                </c:pt>
                <c:pt idx="100">
                  <c:v>3.5562772405047625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04888"/>
        <c:axId val="359269312"/>
      </c:scatterChart>
      <c:valAx>
        <c:axId val="359004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269312"/>
        <c:crosses val="autoZero"/>
        <c:crossBetween val="midCat"/>
      </c:valAx>
      <c:valAx>
        <c:axId val="359269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04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'11368_Geeraerd_Shoulder_Tail'!$A$2:$A$18</c:f>
              <c:numCache>
                <c:formatCode>0.00</c:formatCode>
                <c:ptCount val="17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0</c:v>
                </c:pt>
                <c:pt idx="7">
                  <c:v>1.5</c:v>
                </c:pt>
                <c:pt idx="8">
                  <c:v>3</c:v>
                </c:pt>
                <c:pt idx="9">
                  <c:v>4.5</c:v>
                </c:pt>
                <c:pt idx="10">
                  <c:v>6</c:v>
                </c:pt>
                <c:pt idx="11">
                  <c:v>7.5</c:v>
                </c:pt>
                <c:pt idx="12">
                  <c:v>0</c:v>
                </c:pt>
                <c:pt idx="13">
                  <c:v>1.5</c:v>
                </c:pt>
                <c:pt idx="14">
                  <c:v>3</c:v>
                </c:pt>
                <c:pt idx="15">
                  <c:v>4.5</c:v>
                </c:pt>
                <c:pt idx="16">
                  <c:v>6</c:v>
                </c:pt>
              </c:numCache>
            </c:numRef>
          </c:xVal>
          <c:yVal>
            <c:numRef>
              <c:f>'11368_Geeraerd_Shoulder_Tail'!$B$2:$B$18</c:f>
              <c:numCache>
                <c:formatCode>0.00</c:formatCode>
                <c:ptCount val="17"/>
                <c:pt idx="0">
                  <c:v>8</c:v>
                </c:pt>
                <c:pt idx="1">
                  <c:v>7.0530999999999997</c:v>
                </c:pt>
                <c:pt idx="2">
                  <c:v>4.7782</c:v>
                </c:pt>
                <c:pt idx="3">
                  <c:v>3.3010000000000002</c:v>
                </c:pt>
                <c:pt idx="4">
                  <c:v>3.6989999999999998</c:v>
                </c:pt>
                <c:pt idx="5">
                  <c:v>3.1004</c:v>
                </c:pt>
                <c:pt idx="6">
                  <c:v>7.8632999999999997</c:v>
                </c:pt>
                <c:pt idx="7">
                  <c:v>6.8632999999999997</c:v>
                </c:pt>
                <c:pt idx="8">
                  <c:v>3.7242999999999999</c:v>
                </c:pt>
                <c:pt idx="9">
                  <c:v>2.8451</c:v>
                </c:pt>
                <c:pt idx="10">
                  <c:v>3.3424</c:v>
                </c:pt>
                <c:pt idx="11">
                  <c:v>2.8195000000000001</c:v>
                </c:pt>
                <c:pt idx="12">
                  <c:v>8.0531000000000006</c:v>
                </c:pt>
                <c:pt idx="13">
                  <c:v>6.8632999999999997</c:v>
                </c:pt>
                <c:pt idx="14">
                  <c:v>4.6334999999999997</c:v>
                </c:pt>
                <c:pt idx="15">
                  <c:v>3</c:v>
                </c:pt>
                <c:pt idx="16">
                  <c:v>3.3801999999999999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'11368_Geeraerd_Shoulder_Tail'!$A$22:$A$121</c:f>
              <c:numCache>
                <c:formatCode>0.00</c:formatCode>
                <c:ptCount val="100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0.74999999999999989</c:v>
                </c:pt>
                <c:pt idx="11">
                  <c:v>0.82499999999999984</c:v>
                </c:pt>
                <c:pt idx="12">
                  <c:v>0.8999999999999998</c:v>
                </c:pt>
                <c:pt idx="13">
                  <c:v>0.97499999999999976</c:v>
                </c:pt>
                <c:pt idx="14">
                  <c:v>1.0499999999999998</c:v>
                </c:pt>
                <c:pt idx="15">
                  <c:v>1.1249999999999998</c:v>
                </c:pt>
                <c:pt idx="16">
                  <c:v>1.1999999999999997</c:v>
                </c:pt>
                <c:pt idx="17">
                  <c:v>1.2749999999999997</c:v>
                </c:pt>
                <c:pt idx="18">
                  <c:v>1.3499999999999996</c:v>
                </c:pt>
                <c:pt idx="19">
                  <c:v>1.4249999999999996</c:v>
                </c:pt>
                <c:pt idx="20" formatCode="0.000">
                  <c:v>1.476</c:v>
                </c:pt>
                <c:pt idx="21">
                  <c:v>1.5749999999999995</c:v>
                </c:pt>
                <c:pt idx="22">
                  <c:v>1.6499999999999995</c:v>
                </c:pt>
                <c:pt idx="23">
                  <c:v>1.7249999999999994</c:v>
                </c:pt>
                <c:pt idx="24">
                  <c:v>1.7999999999999994</c:v>
                </c:pt>
                <c:pt idx="25">
                  <c:v>1.8749999999999993</c:v>
                </c:pt>
                <c:pt idx="26">
                  <c:v>1.9499999999999993</c:v>
                </c:pt>
                <c:pt idx="27">
                  <c:v>2.0249999999999995</c:v>
                </c:pt>
                <c:pt idx="28">
                  <c:v>2.0999999999999996</c:v>
                </c:pt>
                <c:pt idx="29">
                  <c:v>2.1749999999999998</c:v>
                </c:pt>
                <c:pt idx="30">
                  <c:v>2.25</c:v>
                </c:pt>
                <c:pt idx="31">
                  <c:v>2.3250000000000002</c:v>
                </c:pt>
                <c:pt idx="32">
                  <c:v>2.4000000000000004</c:v>
                </c:pt>
                <c:pt idx="33">
                  <c:v>2.4750000000000005</c:v>
                </c:pt>
                <c:pt idx="34">
                  <c:v>2.5500000000000007</c:v>
                </c:pt>
                <c:pt idx="35">
                  <c:v>2.6250000000000009</c:v>
                </c:pt>
                <c:pt idx="36">
                  <c:v>2.7000000000000011</c:v>
                </c:pt>
                <c:pt idx="37">
                  <c:v>2.7750000000000012</c:v>
                </c:pt>
                <c:pt idx="38">
                  <c:v>2.8500000000000014</c:v>
                </c:pt>
                <c:pt idx="39">
                  <c:v>2.9250000000000016</c:v>
                </c:pt>
                <c:pt idx="40">
                  <c:v>3.0000000000000018</c:v>
                </c:pt>
                <c:pt idx="41">
                  <c:v>3.075000000000002</c:v>
                </c:pt>
                <c:pt idx="42">
                  <c:v>3.1500000000000021</c:v>
                </c:pt>
                <c:pt idx="43">
                  <c:v>3.2250000000000023</c:v>
                </c:pt>
                <c:pt idx="44">
                  <c:v>3.3000000000000025</c:v>
                </c:pt>
                <c:pt idx="45">
                  <c:v>3.3750000000000027</c:v>
                </c:pt>
                <c:pt idx="46">
                  <c:v>3.4500000000000028</c:v>
                </c:pt>
                <c:pt idx="47">
                  <c:v>3.525000000000003</c:v>
                </c:pt>
                <c:pt idx="48">
                  <c:v>3.6000000000000032</c:v>
                </c:pt>
                <c:pt idx="49">
                  <c:v>3.6750000000000034</c:v>
                </c:pt>
                <c:pt idx="50">
                  <c:v>3.7500000000000036</c:v>
                </c:pt>
                <c:pt idx="51">
                  <c:v>3.8250000000000037</c:v>
                </c:pt>
                <c:pt idx="52">
                  <c:v>3.9000000000000039</c:v>
                </c:pt>
                <c:pt idx="53">
                  <c:v>3.9750000000000041</c:v>
                </c:pt>
                <c:pt idx="54">
                  <c:v>4.0500000000000043</c:v>
                </c:pt>
                <c:pt idx="55">
                  <c:v>4.1250000000000044</c:v>
                </c:pt>
                <c:pt idx="56">
                  <c:v>4.2000000000000046</c:v>
                </c:pt>
                <c:pt idx="57">
                  <c:v>4.2750000000000048</c:v>
                </c:pt>
                <c:pt idx="58">
                  <c:v>4.350000000000005</c:v>
                </c:pt>
                <c:pt idx="59">
                  <c:v>4.4250000000000052</c:v>
                </c:pt>
                <c:pt idx="60">
                  <c:v>4.5000000000000053</c:v>
                </c:pt>
                <c:pt idx="61">
                  <c:v>4.5750000000000055</c:v>
                </c:pt>
                <c:pt idx="62">
                  <c:v>4.6500000000000057</c:v>
                </c:pt>
                <c:pt idx="63">
                  <c:v>4.7250000000000059</c:v>
                </c:pt>
                <c:pt idx="64">
                  <c:v>4.800000000000006</c:v>
                </c:pt>
                <c:pt idx="65">
                  <c:v>4.8750000000000062</c:v>
                </c:pt>
                <c:pt idx="66">
                  <c:v>4.9500000000000064</c:v>
                </c:pt>
                <c:pt idx="67">
                  <c:v>5.0250000000000066</c:v>
                </c:pt>
                <c:pt idx="68">
                  <c:v>5.1000000000000068</c:v>
                </c:pt>
                <c:pt idx="69">
                  <c:v>5.1750000000000069</c:v>
                </c:pt>
                <c:pt idx="70">
                  <c:v>5.2500000000000071</c:v>
                </c:pt>
                <c:pt idx="71">
                  <c:v>5.3250000000000073</c:v>
                </c:pt>
                <c:pt idx="72">
                  <c:v>5.4000000000000075</c:v>
                </c:pt>
                <c:pt idx="73">
                  <c:v>5.4750000000000076</c:v>
                </c:pt>
                <c:pt idx="74">
                  <c:v>5.5500000000000078</c:v>
                </c:pt>
                <c:pt idx="75">
                  <c:v>5.625000000000008</c:v>
                </c:pt>
                <c:pt idx="76">
                  <c:v>5.7000000000000082</c:v>
                </c:pt>
                <c:pt idx="77">
                  <c:v>5.7750000000000083</c:v>
                </c:pt>
                <c:pt idx="78">
                  <c:v>5.8500000000000085</c:v>
                </c:pt>
                <c:pt idx="79">
                  <c:v>5.9250000000000087</c:v>
                </c:pt>
                <c:pt idx="80">
                  <c:v>6.0000000000000089</c:v>
                </c:pt>
                <c:pt idx="81">
                  <c:v>6.0750000000000091</c:v>
                </c:pt>
                <c:pt idx="82">
                  <c:v>6.1500000000000092</c:v>
                </c:pt>
                <c:pt idx="83">
                  <c:v>6.2250000000000094</c:v>
                </c:pt>
                <c:pt idx="84">
                  <c:v>6.3000000000000096</c:v>
                </c:pt>
                <c:pt idx="85">
                  <c:v>6.3750000000000098</c:v>
                </c:pt>
                <c:pt idx="86">
                  <c:v>6.4500000000000099</c:v>
                </c:pt>
                <c:pt idx="87">
                  <c:v>6.5250000000000101</c:v>
                </c:pt>
                <c:pt idx="88">
                  <c:v>6.6000000000000103</c:v>
                </c:pt>
                <c:pt idx="89">
                  <c:v>6.6750000000000105</c:v>
                </c:pt>
                <c:pt idx="90">
                  <c:v>6.7500000000000107</c:v>
                </c:pt>
                <c:pt idx="91">
                  <c:v>6.8250000000000108</c:v>
                </c:pt>
                <c:pt idx="92">
                  <c:v>6.900000000000011</c:v>
                </c:pt>
                <c:pt idx="93">
                  <c:v>6.9750000000000112</c:v>
                </c:pt>
                <c:pt idx="94">
                  <c:v>7.0500000000000114</c:v>
                </c:pt>
                <c:pt idx="95">
                  <c:v>7.1250000000000115</c:v>
                </c:pt>
                <c:pt idx="96">
                  <c:v>7.2000000000000117</c:v>
                </c:pt>
                <c:pt idx="97">
                  <c:v>7.2750000000000119</c:v>
                </c:pt>
                <c:pt idx="98">
                  <c:v>7.3500000000000121</c:v>
                </c:pt>
                <c:pt idx="99">
                  <c:v>7.4250000000000123</c:v>
                </c:pt>
              </c:numCache>
            </c:numRef>
          </c:xVal>
          <c:yVal>
            <c:numRef>
              <c:f>'11368_Geeraerd_Shoulder_Tail'!$C$22:$C$121</c:f>
              <c:numCache>
                <c:formatCode>0.00</c:formatCode>
                <c:ptCount val="100"/>
                <c:pt idx="0">
                  <c:v>7.9716582537234615</c:v>
                </c:pt>
                <c:pt idx="1">
                  <c:v>7.9680973264135924</c:v>
                </c:pt>
                <c:pt idx="2">
                  <c:v>7.9633215828046282</c:v>
                </c:pt>
                <c:pt idx="3">
                  <c:v>7.956937383114191</c:v>
                </c:pt>
                <c:pt idx="4">
                  <c:v>7.9484395244516195</c:v>
                </c:pt>
                <c:pt idx="5">
                  <c:v>7.9371914463278319</c:v>
                </c:pt>
                <c:pt idx="6">
                  <c:v>7.9224105124390611</c:v>
                </c:pt>
                <c:pt idx="7">
                  <c:v>7.9031653765279213</c:v>
                </c:pt>
                <c:pt idx="8">
                  <c:v>7.878394790334287</c:v>
                </c:pt>
                <c:pt idx="9">
                  <c:v>7.8469576754032504</c:v>
                </c:pt>
                <c:pt idx="10">
                  <c:v>7.8077204385702084</c:v>
                </c:pt>
                <c:pt idx="11">
                  <c:v>7.7596774701193372</c:v>
                </c:pt>
                <c:pt idx="12">
                  <c:v>7.7020857260529878</c:v>
                </c:pt>
                <c:pt idx="13">
                  <c:v>7.6345806570010772</c:v>
                </c:pt>
                <c:pt idx="14">
                  <c:v>7.5572381749772868</c:v>
                </c:pt>
                <c:pt idx="15">
                  <c:v>7.4705615387402196</c:v>
                </c:pt>
                <c:pt idx="16">
                  <c:v>7.3753977577737171</c:v>
                </c:pt>
                <c:pt idx="17">
                  <c:v>7.2728112447364728</c:v>
                </c:pt>
                <c:pt idx="18">
                  <c:v>7.1639509337768228</c:v>
                </c:pt>
                <c:pt idx="19">
                  <c:v>7.0499397444394472</c:v>
                </c:pt>
                <c:pt idx="20" formatCode="0.0000">
                  <c:v>6.9699971487876082</c:v>
                </c:pt>
                <c:pt idx="21">
                  <c:v>6.8104157036992117</c:v>
                </c:pt>
                <c:pt idx="22">
                  <c:v>6.6865209312586789</c:v>
                </c:pt>
                <c:pt idx="23">
                  <c:v>6.5607090675721</c:v>
                </c:pt>
                <c:pt idx="24">
                  <c:v>6.4334495052253828</c:v>
                </c:pt>
                <c:pt idx="25">
                  <c:v>6.3051085628608714</c:v>
                </c:pt>
                <c:pt idx="26">
                  <c:v>6.175970054187518</c:v>
                </c:pt>
                <c:pt idx="27">
                  <c:v>6.0462538573285149</c:v>
                </c:pt>
                <c:pt idx="28">
                  <c:v>5.9161318805030616</c:v>
                </c:pt>
                <c:pt idx="29">
                  <c:v>5.785741493560181</c:v>
                </c:pt>
                <c:pt idx="30">
                  <c:v>5.6551968349828252</c:v>
                </c:pt>
                <c:pt idx="31">
                  <c:v>5.5245985512002065</c:v>
                </c:pt>
                <c:pt idx="32">
                  <c:v>5.3940425748375667</c:v>
                </c:pt>
                <c:pt idx="33">
                  <c:v>5.2636285584884028</c:v>
                </c:pt>
                <c:pt idx="34">
                  <c:v>5.1334685807103861</c:v>
                </c:pt>
                <c:pt idx="35">
                  <c:v>5.0036967410005273</c:v>
                </c:pt>
                <c:pt idx="36">
                  <c:v>4.8744802528130968</c:v>
                </c:pt>
                <c:pt idx="37">
                  <c:v>4.7460326009175189</c:v>
                </c:pt>
                <c:pt idx="38">
                  <c:v>4.6186291976977909</c:v>
                </c:pt>
                <c:pt idx="39">
                  <c:v>4.4926256618750076</c:v>
                </c:pt>
                <c:pt idx="40">
                  <c:v>4.3684782173213925</c:v>
                </c:pt>
                <c:pt idx="41">
                  <c:v>4.2467645967722065</c:v>
                </c:pt>
                <c:pt idx="42">
                  <c:v>4.1282020784154234</c:v>
                </c:pt>
                <c:pt idx="43">
                  <c:v>4.0136568843019047</c:v>
                </c:pt>
                <c:pt idx="44">
                  <c:v>3.9041365621612059</c:v>
                </c:pt>
                <c:pt idx="45">
                  <c:v>3.8007553764414945</c:v>
                </c:pt>
                <c:pt idx="46">
                  <c:v>3.7046642978185909</c:v>
                </c:pt>
                <c:pt idx="47">
                  <c:v>3.6169442896571189</c:v>
                </c:pt>
                <c:pt idx="48">
                  <c:v>3.5384748112441113</c:v>
                </c:pt>
                <c:pt idx="49">
                  <c:v>3.4698048496717475</c:v>
                </c:pt>
                <c:pt idx="50">
                  <c:v>3.4110625583249279</c:v>
                </c:pt>
                <c:pt idx="51">
                  <c:v>3.3619331189640231</c:v>
                </c:pt>
                <c:pt idx="52">
                  <c:v>3.3217125704121262</c:v>
                </c:pt>
                <c:pt idx="53">
                  <c:v>3.2894191242085564</c:v>
                </c:pt>
                <c:pt idx="54">
                  <c:v>3.2639274412536361</c:v>
                </c:pt>
                <c:pt idx="55">
                  <c:v>3.2440920777642939</c:v>
                </c:pt>
                <c:pt idx="56">
                  <c:v>3.2288391561423211</c:v>
                </c:pt>
                <c:pt idx="57">
                  <c:v>3.2172206237507832</c:v>
                </c:pt>
                <c:pt idx="58">
                  <c:v>3.2084362401581692</c:v>
                </c:pt>
                <c:pt idx="59">
                  <c:v>3.201832936380669</c:v>
                </c:pt>
                <c:pt idx="60">
                  <c:v>3.1968910979585679</c:v>
                </c:pt>
                <c:pt idx="61">
                  <c:v>3.1932050896688309</c:v>
                </c:pt>
                <c:pt idx="62">
                  <c:v>3.1904627336338742</c:v>
                </c:pt>
                <c:pt idx="63">
                  <c:v>3.1884263186422661</c:v>
                </c:pt>
                <c:pt idx="64">
                  <c:v>3.1869162648530938</c:v>
                </c:pt>
                <c:pt idx="65">
                  <c:v>3.1857977042296248</c:v>
                </c:pt>
                <c:pt idx="66">
                  <c:v>3.1849697896870763</c:v>
                </c:pt>
                <c:pt idx="67">
                  <c:v>3.1843573569480359</c:v>
                </c:pt>
                <c:pt idx="68">
                  <c:v>3.1839045180453889</c:v>
                </c:pt>
                <c:pt idx="69">
                  <c:v>3.1835697914695524</c:v>
                </c:pt>
                <c:pt idx="70">
                  <c:v>3.1833224289391864</c:v>
                </c:pt>
                <c:pt idx="71">
                  <c:v>3.1831396603113915</c:v>
                </c:pt>
                <c:pt idx="72">
                  <c:v>3.1830046356130501</c:v>
                </c:pt>
                <c:pt idx="73">
                  <c:v>3.1829048924203618</c:v>
                </c:pt>
                <c:pt idx="74">
                  <c:v>3.1828312169971422</c:v>
                </c:pt>
                <c:pt idx="75">
                  <c:v>3.1827767994014833</c:v>
                </c:pt>
                <c:pt idx="76">
                  <c:v>3.1827366074293053</c:v>
                </c:pt>
                <c:pt idx="77">
                  <c:v>3.1827069231220841</c:v>
                </c:pt>
                <c:pt idx="78">
                  <c:v>3.1826849998495019</c:v>
                </c:pt>
                <c:pt idx="79">
                  <c:v>3.1826688087216262</c:v>
                </c:pt>
                <c:pt idx="80">
                  <c:v>3.1826568511266533</c:v>
                </c:pt>
                <c:pt idx="81">
                  <c:v>3.1826480201874503</c:v>
                </c:pt>
                <c:pt idx="82">
                  <c:v>3.1826414983911095</c:v>
                </c:pt>
                <c:pt idx="83">
                  <c:v>3.182636681957665</c:v>
                </c:pt>
                <c:pt idx="84">
                  <c:v>3.1826331249695712</c:v>
                </c:pt>
                <c:pt idx="85">
                  <c:v>3.1826304981020863</c:v>
                </c:pt>
                <c:pt idx="86">
                  <c:v>3.1826285581405931</c:v>
                </c:pt>
                <c:pt idx="87">
                  <c:v>3.1826271254663361</c:v>
                </c:pt>
                <c:pt idx="88">
                  <c:v>3.1826260674280968</c:v>
                </c:pt>
                <c:pt idx="89">
                  <c:v>3.1826252860613136</c:v>
                </c:pt>
                <c:pt idx="90">
                  <c:v>3.1826247090181692</c:v>
                </c:pt>
                <c:pt idx="91">
                  <c:v>3.182624282869194</c:v>
                </c:pt>
                <c:pt idx="92">
                  <c:v>3.1826239681563404</c:v>
                </c:pt>
                <c:pt idx="93">
                  <c:v>3.1826237357395954</c:v>
                </c:pt>
                <c:pt idx="94">
                  <c:v>3.1826235640988947</c:v>
                </c:pt>
                <c:pt idx="95">
                  <c:v>3.1826234373415629</c:v>
                </c:pt>
                <c:pt idx="96">
                  <c:v>3.1826233437307834</c:v>
                </c:pt>
                <c:pt idx="97">
                  <c:v>3.1826232745988658</c:v>
                </c:pt>
                <c:pt idx="98">
                  <c:v>3.1826232235446836</c:v>
                </c:pt>
                <c:pt idx="99">
                  <c:v>3.1826231858409786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544224"/>
        <c:axId val="356544608"/>
      </c:scatterChart>
      <c:valAx>
        <c:axId val="3565442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6544608"/>
        <c:crosses val="autoZero"/>
        <c:crossBetween val="midCat"/>
      </c:valAx>
      <c:valAx>
        <c:axId val="356544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6544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'11762_Biphasic'!$A$2:$A$18</c:f>
              <c:numCache>
                <c:formatCode>0.00</c:formatCode>
                <c:ptCount val="17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1E-3</c:v>
                </c:pt>
                <c:pt idx="6">
                  <c:v>1.5009999999999999</c:v>
                </c:pt>
                <c:pt idx="7">
                  <c:v>3.0009999999999999</c:v>
                </c:pt>
                <c:pt idx="8">
                  <c:v>4.5010000000000003</c:v>
                </c:pt>
                <c:pt idx="9">
                  <c:v>6.0010000000000003</c:v>
                </c:pt>
                <c:pt idx="10">
                  <c:v>7.0010000000000003</c:v>
                </c:pt>
                <c:pt idx="11">
                  <c:v>1.5E-3</c:v>
                </c:pt>
                <c:pt idx="12">
                  <c:v>1.5015000000000001</c:v>
                </c:pt>
                <c:pt idx="13">
                  <c:v>3.0015000000000001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7.5015000000000001</c:v>
                </c:pt>
              </c:numCache>
            </c:numRef>
          </c:xVal>
          <c:yVal>
            <c:numRef>
              <c:f>'11762_Biphasic'!$B$2:$B$18</c:f>
              <c:numCache>
                <c:formatCode>0.00</c:formatCode>
                <c:ptCount val="17"/>
                <c:pt idx="0">
                  <c:v>8.1239000000000008</c:v>
                </c:pt>
                <c:pt idx="1">
                  <c:v>6.2553000000000001</c:v>
                </c:pt>
                <c:pt idx="2">
                  <c:v>4.1847000000000003</c:v>
                </c:pt>
                <c:pt idx="3">
                  <c:v>3.9685000000000001</c:v>
                </c:pt>
                <c:pt idx="4">
                  <c:v>2.7324000000000002</c:v>
                </c:pt>
                <c:pt idx="5">
                  <c:v>8.0792000000000002</c:v>
                </c:pt>
                <c:pt idx="6">
                  <c:v>3.7242999999999999</c:v>
                </c:pt>
                <c:pt idx="7">
                  <c:v>4.0530999999999997</c:v>
                </c:pt>
                <c:pt idx="8">
                  <c:v>3.8864999999999998</c:v>
                </c:pt>
                <c:pt idx="9">
                  <c:v>2.7324000000000002</c:v>
                </c:pt>
                <c:pt idx="10">
                  <c:v>2.6021000000000001</c:v>
                </c:pt>
                <c:pt idx="11">
                  <c:v>8.1553000000000004</c:v>
                </c:pt>
                <c:pt idx="12">
                  <c:v>5.42</c:v>
                </c:pt>
                <c:pt idx="13">
                  <c:v>4.0792000000000002</c:v>
                </c:pt>
                <c:pt idx="14">
                  <c:v>3.3616999999999999</c:v>
                </c:pt>
                <c:pt idx="15">
                  <c:v>3.1875</c:v>
                </c:pt>
                <c:pt idx="16">
                  <c:v>3.1644000000000001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'11762_Biphasic'!$A$22:$A$122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0.45008999999999999</c:v>
                </c:pt>
                <c:pt idx="7">
                  <c:v>0.49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'11762_Biphasic'!$C$22:$C$122</c:f>
              <c:numCache>
                <c:formatCode>0.00</c:formatCode>
                <c:ptCount val="101"/>
                <c:pt idx="0">
                  <c:v>8.1211108309361091</c:v>
                </c:pt>
                <c:pt idx="1">
                  <c:v>7.9656322996737163</c:v>
                </c:pt>
                <c:pt idx="2">
                  <c:v>7.8101959339430644</c:v>
                </c:pt>
                <c:pt idx="3">
                  <c:v>7.6548166673892259</c:v>
                </c:pt>
                <c:pt idx="4">
                  <c:v>7.4995147018652979</c:v>
                </c:pt>
                <c:pt idx="5">
                  <c:v>7.3443173485945827</c:v>
                </c:pt>
                <c:pt idx="6">
                  <c:v>7.1892614983793663</c:v>
                </c:pt>
                <c:pt idx="7">
                  <c:v>7.1068417646720823</c:v>
                </c:pt>
                <c:pt idx="8">
                  <c:v>6.8797906717126116</c:v>
                </c:pt>
                <c:pt idx="9">
                  <c:v>6.7255328666060414</c:v>
                </c:pt>
                <c:pt idx="10">
                  <c:v>6.5717443056813742</c:v>
                </c:pt>
                <c:pt idx="11">
                  <c:v>6.4185862698311817</c:v>
                </c:pt>
                <c:pt idx="12">
                  <c:v>6.2662729647272668</c:v>
                </c:pt>
                <c:pt idx="13">
                  <c:v>6.1150868846244952</c:v>
                </c:pt>
                <c:pt idx="14">
                  <c:v>5.965397057978743</c:v>
                </c:pt>
                <c:pt idx="15">
                  <c:v>5.8176794437256518</c:v>
                </c:pt>
                <c:pt idx="16">
                  <c:v>5.6725375213595566</c:v>
                </c:pt>
                <c:pt idx="17">
                  <c:v>5.530719211406641</c:v>
                </c:pt>
                <c:pt idx="18">
                  <c:v>5.3931237327630726</c:v>
                </c:pt>
                <c:pt idx="19">
                  <c:v>5.2607894149941341</c:v>
                </c:pt>
                <c:pt idx="20">
                  <c:v>5.1348522679757451</c:v>
                </c:pt>
                <c:pt idx="21">
                  <c:v>5.0164676087733691</c:v>
                </c:pt>
                <c:pt idx="22">
                  <c:v>4.9066955569380095</c:v>
                </c:pt>
                <c:pt idx="23">
                  <c:v>4.806365626071246</c:v>
                </c:pt>
                <c:pt idx="24">
                  <c:v>4.715950839364357</c:v>
                </c:pt>
                <c:pt idx="25">
                  <c:v>4.6354882053970616</c:v>
                </c:pt>
                <c:pt idx="26">
                  <c:v>4.5645722608049084</c:v>
                </c:pt>
                <c:pt idx="27">
                  <c:v>4.5024239535446426</c:v>
                </c:pt>
                <c:pt idx="28">
                  <c:v>4.4480114200182932</c:v>
                </c:pt>
                <c:pt idx="29">
                  <c:v>4.4001862497028004</c:v>
                </c:pt>
                <c:pt idx="30">
                  <c:v>4.3578028853540527</c:v>
                </c:pt>
                <c:pt idx="31">
                  <c:v>4.3198032813381468</c:v>
                </c:pt>
                <c:pt idx="32">
                  <c:v>4.2852639906873824</c:v>
                </c:pt>
                <c:pt idx="33">
                  <c:v>4.2534124431233824</c:v>
                </c:pt>
                <c:pt idx="34">
                  <c:v>4.223622527767799</c:v>
                </c:pt>
                <c:pt idx="35">
                  <c:v>4.1953988077009825</c:v>
                </c:pt>
                <c:pt idx="36">
                  <c:v>4.1683562048371741</c:v>
                </c:pt>
                <c:pt idx="37">
                  <c:v>4.1421993963561858</c:v>
                </c:pt>
                <c:pt idx="38">
                  <c:v>4.1167041424746502</c:v>
                </c:pt>
                <c:pt idx="39">
                  <c:v>4.0917014356457351</c:v>
                </c:pt>
                <c:pt idx="40">
                  <c:v>4.0670645960278158</c:v>
                </c:pt>
                <c:pt idx="41">
                  <c:v>4.042699057450176</c:v>
                </c:pt>
                <c:pt idx="42">
                  <c:v>4.0185344395948031</c:v>
                </c:pt>
                <c:pt idx="43">
                  <c:v>3.994518479333883</c:v>
                </c:pt>
                <c:pt idx="44">
                  <c:v>3.9706124311452768</c:v>
                </c:pt>
                <c:pt idx="45">
                  <c:v>3.9467876059216218</c:v>
                </c:pt>
                <c:pt idx="46">
                  <c:v>3.9230227799867761</c:v>
                </c:pt>
                <c:pt idx="47">
                  <c:v>3.8993022629144356</c:v>
                </c:pt>
                <c:pt idx="48">
                  <c:v>3.8756144606544307</c:v>
                </c:pt>
                <c:pt idx="49">
                  <c:v>3.8519508091832879</c:v>
                </c:pt>
                <c:pt idx="50">
                  <c:v>3.8283049843231289</c:v>
                </c:pt>
                <c:pt idx="51">
                  <c:v>3.8046723168537255</c:v>
                </c:pt>
                <c:pt idx="52">
                  <c:v>3.7810493599344017</c:v>
                </c:pt>
                <c:pt idx="53">
                  <c:v>3.7574335693651504</c:v>
                </c:pt>
                <c:pt idx="54">
                  <c:v>3.7338230673571742</c:v>
                </c:pt>
                <c:pt idx="55">
                  <c:v>3.7102164680588157</c:v>
                </c:pt>
                <c:pt idx="56">
                  <c:v>3.6866127487237339</c:v>
                </c:pt>
                <c:pt idx="57">
                  <c:v>3.6630111545982418</c:v>
                </c:pt>
                <c:pt idx="58">
                  <c:v>3.6394111287116955</c:v>
                </c:pt>
                <c:pt idx="59">
                  <c:v>3.6158122600546418</c:v>
                </c:pt>
                <c:pt idx="60">
                  <c:v>3.5922142453317409</c:v>
                </c:pt>
                <c:pt idx="61">
                  <c:v>3.5686168607350233</c:v>
                </c:pt>
                <c:pt idx="62">
                  <c:v>3.5450199411130656</c:v>
                </c:pt>
                <c:pt idx="63">
                  <c:v>3.5214233645986619</c:v>
                </c:pt>
                <c:pt idx="64">
                  <c:v>3.4978270412648902</c:v>
                </c:pt>
                <c:pt idx="65">
                  <c:v>3.4742309047540409</c:v>
                </c:pt>
                <c:pt idx="66">
                  <c:v>3.4506349061003929</c:v>
                </c:pt>
                <c:pt idx="67">
                  <c:v>3.4270390091719269</c:v>
                </c:pt>
                <c:pt idx="68">
                  <c:v>3.4034431873066975</c:v>
                </c:pt>
                <c:pt idx="69">
                  <c:v>3.3798474208307763</c:v>
                </c:pt>
                <c:pt idx="70">
                  <c:v>3.3562516952267218</c:v>
                </c:pt>
                <c:pt idx="71">
                  <c:v>3.3326559997820837</c:v>
                </c:pt>
                <c:pt idx="72">
                  <c:v>3.3090603265921255</c:v>
                </c:pt>
                <c:pt idx="73">
                  <c:v>3.2854646698239254</c:v>
                </c:pt>
                <c:pt idx="74">
                  <c:v>3.2618690251733646</c:v>
                </c:pt>
                <c:pt idx="75">
                  <c:v>3.2382733894644264</c:v>
                </c:pt>
                <c:pt idx="76">
                  <c:v>3.2146777603535215</c:v>
                </c:pt>
                <c:pt idx="77">
                  <c:v>3.1910821361113149</c:v>
                </c:pt>
                <c:pt idx="78">
                  <c:v>3.167486515461726</c:v>
                </c:pt>
                <c:pt idx="79">
                  <c:v>3.1438908974631357</c:v>
                </c:pt>
                <c:pt idx="80">
                  <c:v>3.1202952814207192</c:v>
                </c:pt>
                <c:pt idx="81">
                  <c:v>3.0966996668217659</c:v>
                </c:pt>
                <c:pt idx="82">
                  <c:v>3.0731040532879463</c:v>
                </c:pt>
                <c:pt idx="83">
                  <c:v>3.0495084405400892</c:v>
                </c:pt>
                <c:pt idx="84">
                  <c:v>3.0259128283721957</c:v>
                </c:pt>
                <c:pt idx="85">
                  <c:v>3.0023172166322585</c:v>
                </c:pt>
                <c:pt idx="86">
                  <c:v>2.9787216052081096</c:v>
                </c:pt>
                <c:pt idx="87">
                  <c:v>2.9551259940169823</c:v>
                </c:pt>
                <c:pt idx="88">
                  <c:v>2.931530382997801</c:v>
                </c:pt>
                <c:pt idx="89">
                  <c:v>2.9079347721054996</c:v>
                </c:pt>
                <c:pt idx="90">
                  <c:v>2.8843391613068228</c:v>
                </c:pt>
                <c:pt idx="91">
                  <c:v>2.8607435505772312</c:v>
                </c:pt>
                <c:pt idx="92">
                  <c:v>2.8371479398986184</c:v>
                </c:pt>
                <c:pt idx="93">
                  <c:v>2.8135523292576226</c:v>
                </c:pt>
                <c:pt idx="94">
                  <c:v>2.7899567186443841</c:v>
                </c:pt>
                <c:pt idx="95">
                  <c:v>2.7663611080516288</c:v>
                </c:pt>
                <c:pt idx="96">
                  <c:v>2.7427654974739868</c:v>
                </c:pt>
                <c:pt idx="97">
                  <c:v>2.7191698869074976</c:v>
                </c:pt>
                <c:pt idx="98">
                  <c:v>2.6955742763492383</c:v>
                </c:pt>
                <c:pt idx="99">
                  <c:v>2.6719786657970506</c:v>
                </c:pt>
                <c:pt idx="100">
                  <c:v>2.6483830552493446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123960"/>
        <c:axId val="357061832"/>
      </c:scatterChart>
      <c:valAx>
        <c:axId val="357123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061832"/>
        <c:crosses val="autoZero"/>
        <c:crossBetween val="midCat"/>
      </c:valAx>
      <c:valAx>
        <c:axId val="357061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123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'12610_Albert'!$A$2:$A$16</c:f>
              <c:numCache>
                <c:formatCode>0.00</c:formatCode>
                <c:ptCount val="15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6</c:v>
                </c:pt>
                <c:pt idx="4">
                  <c:v>7.5</c:v>
                </c:pt>
                <c:pt idx="5">
                  <c:v>1E-3</c:v>
                </c:pt>
                <c:pt idx="6">
                  <c:v>1.5009999999999999</c:v>
                </c:pt>
                <c:pt idx="7">
                  <c:v>3.0009999999999999</c:v>
                </c:pt>
                <c:pt idx="8">
                  <c:v>4.5010000000000003</c:v>
                </c:pt>
                <c:pt idx="9">
                  <c:v>6.0010000000000003</c:v>
                </c:pt>
                <c:pt idx="10">
                  <c:v>1.5E-3</c:v>
                </c:pt>
                <c:pt idx="11">
                  <c:v>1.5015000000000001</c:v>
                </c:pt>
                <c:pt idx="12">
                  <c:v>3.0015000000000001</c:v>
                </c:pt>
                <c:pt idx="13">
                  <c:v>6.0015000000000001</c:v>
                </c:pt>
                <c:pt idx="14">
                  <c:v>7.5015000000000001</c:v>
                </c:pt>
              </c:numCache>
            </c:numRef>
          </c:xVal>
          <c:yVal>
            <c:numRef>
              <c:f>'12610_Albert'!$B$2:$B$16</c:f>
              <c:numCache>
                <c:formatCode>0.00</c:formatCode>
                <c:ptCount val="15"/>
                <c:pt idx="0">
                  <c:v>8.3160000000000007</c:v>
                </c:pt>
                <c:pt idx="1">
                  <c:v>6.4870999999999999</c:v>
                </c:pt>
                <c:pt idx="2">
                  <c:v>3.4314</c:v>
                </c:pt>
                <c:pt idx="3">
                  <c:v>2.7324000000000002</c:v>
                </c:pt>
                <c:pt idx="4">
                  <c:v>2.1461000000000001</c:v>
                </c:pt>
                <c:pt idx="5">
                  <c:v>8.1553000000000004</c:v>
                </c:pt>
                <c:pt idx="6">
                  <c:v>6.0128000000000004</c:v>
                </c:pt>
                <c:pt idx="7">
                  <c:v>3.6335000000000002</c:v>
                </c:pt>
                <c:pt idx="8">
                  <c:v>3.7782</c:v>
                </c:pt>
                <c:pt idx="9">
                  <c:v>3.1004</c:v>
                </c:pt>
                <c:pt idx="10">
                  <c:v>8.1959</c:v>
                </c:pt>
                <c:pt idx="11">
                  <c:v>6.4668999999999999</c:v>
                </c:pt>
                <c:pt idx="12">
                  <c:v>3.3010000000000002</c:v>
                </c:pt>
                <c:pt idx="13">
                  <c:v>1.7782</c:v>
                </c:pt>
                <c:pt idx="14">
                  <c:v>3.1461000000000001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'12610_Albert'!$A$20:$A$120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0.45008999999999999</c:v>
                </c:pt>
                <c:pt idx="7">
                  <c:v>0.52510499999999993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'12610_Albert'!$C$20:$C$120</c:f>
              <c:numCache>
                <c:formatCode>0.00</c:formatCode>
                <c:ptCount val="101"/>
                <c:pt idx="0">
                  <c:v>8.222787676779264</c:v>
                </c:pt>
                <c:pt idx="1">
                  <c:v>8.1901770236289231</c:v>
                </c:pt>
                <c:pt idx="2">
                  <c:v>8.1392534663500911</c:v>
                </c:pt>
                <c:pt idx="3">
                  <c:v>8.0779690810750395</c:v>
                </c:pt>
                <c:pt idx="4">
                  <c:v>8.0088097131784064</c:v>
                </c:pt>
                <c:pt idx="5">
                  <c:v>7.9331346469480426</c:v>
                </c:pt>
                <c:pt idx="6">
                  <c:v>7.8518263026183313</c:v>
                </c:pt>
                <c:pt idx="7">
                  <c:v>7.7655133691296339</c:v>
                </c:pt>
                <c:pt idx="8">
                  <c:v>7.6746711385256621</c:v>
                </c:pt>
                <c:pt idx="9">
                  <c:v>7.5796741188402157</c:v>
                </c:pt>
                <c:pt idx="10">
                  <c:v>7.4808265814579284</c:v>
                </c:pt>
                <c:pt idx="11">
                  <c:v>7.3783816448734267</c:v>
                </c:pt>
                <c:pt idx="12">
                  <c:v>7.2725538781940431</c:v>
                </c:pt>
                <c:pt idx="13">
                  <c:v>7.1635279986540938</c:v>
                </c:pt>
                <c:pt idx="14">
                  <c:v>7.0514650934807275</c:v>
                </c:pt>
                <c:pt idx="15">
                  <c:v>6.9365072089084769</c:v>
                </c:pt>
                <c:pt idx="16">
                  <c:v>6.818780828119138</c:v>
                </c:pt>
                <c:pt idx="17">
                  <c:v>6.6983995757601145</c:v>
                </c:pt>
                <c:pt idx="18">
                  <c:v>6.5754663772443642</c:v>
                </c:pt>
                <c:pt idx="19">
                  <c:v>6.4500752346908516</c:v>
                </c:pt>
                <c:pt idx="20">
                  <c:v>6.3223127414844695</c:v>
                </c:pt>
                <c:pt idx="21">
                  <c:v>6.1922594351445808</c:v>
                </c:pt>
                <c:pt idx="22">
                  <c:v>6.0599910789858775</c:v>
                </c:pt>
                <c:pt idx="23">
                  <c:v>5.9255799651717291</c:v>
                </c:pt>
                <c:pt idx="24">
                  <c:v>5.7890963454615809</c:v>
                </c:pt>
                <c:pt idx="25">
                  <c:v>5.6506101233291082</c:v>
                </c:pt>
                <c:pt idx="26">
                  <c:v>5.5101929862332248</c:v>
                </c:pt>
                <c:pt idx="27">
                  <c:v>5.3679212260681766</c:v>
                </c:pt>
                <c:pt idx="28">
                  <c:v>5.223879598490222</c:v>
                </c:pt>
                <c:pt idx="29">
                  <c:v>5.0781667205266663</c:v>
                </c:pt>
                <c:pt idx="30">
                  <c:v>4.9309027163438799</c:v>
                </c:pt>
                <c:pt idx="31">
                  <c:v>4.7822401099250031</c:v>
                </c:pt>
                <c:pt idx="32">
                  <c:v>4.6323793410597043</c:v>
                </c:pt>
                <c:pt idx="33">
                  <c:v>4.4815907332227631</c:v>
                </c:pt>
                <c:pt idx="34">
                  <c:v>4.330245188391034</c:v>
                </c:pt>
                <c:pt idx="35">
                  <c:v>4.178856094571394</c:v>
                </c:pt>
                <c:pt idx="36">
                  <c:v>4.0281343769120355</c:v>
                </c:pt>
                <c:pt idx="37">
                  <c:v>3.8790562566162659</c:v>
                </c:pt>
                <c:pt idx="38">
                  <c:v>3.7329373753695529</c:v>
                </c:pt>
                <c:pt idx="39">
                  <c:v>3.5914954243899913</c:v>
                </c:pt>
                <c:pt idx="40">
                  <c:v>3.4568657675314189</c:v>
                </c:pt>
                <c:pt idx="41">
                  <c:v>3.3315165190621543</c:v>
                </c:pt>
                <c:pt idx="42">
                  <c:v>3.2180091966357205</c:v>
                </c:pt>
                <c:pt idx="43">
                  <c:v>3.1185959339769131</c:v>
                </c:pt>
                <c:pt idx="44">
                  <c:v>3.0347428138274317</c:v>
                </c:pt>
                <c:pt idx="45">
                  <c:v>2.9667670818000902</c:v>
                </c:pt>
                <c:pt idx="46">
                  <c:v>2.9137705328669412</c:v>
                </c:pt>
                <c:pt idx="47">
                  <c:v>2.8739050558088413</c:v>
                </c:pt>
                <c:pt idx="48">
                  <c:v>2.8448293691285009</c:v>
                </c:pt>
                <c:pt idx="49">
                  <c:v>2.8241542795028969</c:v>
                </c:pt>
                <c:pt idx="50">
                  <c:v>2.8097449461535176</c:v>
                </c:pt>
                <c:pt idx="51">
                  <c:v>2.7998574366136664</c:v>
                </c:pt>
                <c:pt idx="52">
                  <c:v>2.7931533184431032</c:v>
                </c:pt>
                <c:pt idx="53">
                  <c:v>2.7886494058301547</c:v>
                </c:pt>
                <c:pt idx="54">
                  <c:v>2.7856454568827482</c:v>
                </c:pt>
                <c:pt idx="55">
                  <c:v>2.7836535858732296</c:v>
                </c:pt>
                <c:pt idx="56">
                  <c:v>2.7823391967218871</c:v>
                </c:pt>
                <c:pt idx="57">
                  <c:v>2.7814754675461537</c:v>
                </c:pt>
                <c:pt idx="58">
                  <c:v>2.7809099746118275</c:v>
                </c:pt>
                <c:pt idx="59">
                  <c:v>2.7805409844547877</c:v>
                </c:pt>
                <c:pt idx="60">
                  <c:v>2.7803009688393319</c:v>
                </c:pt>
                <c:pt idx="61">
                  <c:v>2.7801453108402958</c:v>
                </c:pt>
                <c:pt idx="62">
                  <c:v>2.7800446498437026</c:v>
                </c:pt>
                <c:pt idx="63">
                  <c:v>2.7799797346476378</c:v>
                </c:pt>
                <c:pt idx="64">
                  <c:v>2.7799379847279115</c:v>
                </c:pt>
                <c:pt idx="65">
                  <c:v>2.7799112046453582</c:v>
                </c:pt>
                <c:pt idx="66">
                  <c:v>2.7798940716195024</c:v>
                </c:pt>
                <c:pt idx="67">
                  <c:v>2.7798831386455167</c:v>
                </c:pt>
                <c:pt idx="68">
                  <c:v>2.7798761797714917</c:v>
                </c:pt>
                <c:pt idx="69">
                  <c:v>2.7798717615338533</c:v>
                </c:pt>
                <c:pt idx="70">
                  <c:v>2.7798689633214124</c:v>
                </c:pt>
                <c:pt idx="71">
                  <c:v>2.7798671954723155</c:v>
                </c:pt>
                <c:pt idx="72">
                  <c:v>2.7798660812972473</c:v>
                </c:pt>
                <c:pt idx="73">
                  <c:v>2.7798653807848428</c:v>
                </c:pt>
                <c:pt idx="74">
                  <c:v>2.7798649414026753</c:v>
                </c:pt>
                <c:pt idx="75">
                  <c:v>2.7798646664594822</c:v>
                </c:pt>
                <c:pt idx="76">
                  <c:v>2.7798644948161488</c:v>
                </c:pt>
                <c:pt idx="77">
                  <c:v>2.779864387909786</c:v>
                </c:pt>
                <c:pt idx="78">
                  <c:v>2.7798643214770995</c:v>
                </c:pt>
                <c:pt idx="79">
                  <c:v>2.7798642802891185</c:v>
                </c:pt>
                <c:pt idx="80">
                  <c:v>2.7798642548103638</c:v>
                </c:pt>
                <c:pt idx="81">
                  <c:v>2.7798642390845441</c:v>
                </c:pt>
                <c:pt idx="82">
                  <c:v>2.7798642293998932</c:v>
                </c:pt>
                <c:pt idx="83">
                  <c:v>2.7798642234487794</c:v>
                </c:pt>
                <c:pt idx="84">
                  <c:v>2.7798642197998618</c:v>
                </c:pt>
                <c:pt idx="85">
                  <c:v>2.7798642175673742</c:v>
                </c:pt>
                <c:pt idx="86">
                  <c:v>2.7798642162044223</c:v>
                </c:pt>
                <c:pt idx="87">
                  <c:v>2.7798642153741002</c:v>
                </c:pt>
                <c:pt idx="88">
                  <c:v>2.7798642148693307</c:v>
                </c:pt>
                <c:pt idx="89">
                  <c:v>2.7798642145631138</c:v>
                </c:pt>
                <c:pt idx="90">
                  <c:v>2.7798642143777355</c:v>
                </c:pt>
                <c:pt idx="91">
                  <c:v>2.7798642142657419</c:v>
                </c:pt>
                <c:pt idx="92">
                  <c:v>2.7798642141982217</c:v>
                </c:pt>
                <c:pt idx="93">
                  <c:v>2.7798642141575969</c:v>
                </c:pt>
                <c:pt idx="94">
                  <c:v>2.7798642141332039</c:v>
                </c:pt>
                <c:pt idx="95">
                  <c:v>2.7798642141185863</c:v>
                </c:pt>
                <c:pt idx="96">
                  <c:v>2.779864214109844</c:v>
                </c:pt>
                <c:pt idx="97">
                  <c:v>2.7798642141046259</c:v>
                </c:pt>
                <c:pt idx="98">
                  <c:v>2.7798642141015177</c:v>
                </c:pt>
                <c:pt idx="99">
                  <c:v>2.7798642140996699</c:v>
                </c:pt>
                <c:pt idx="100">
                  <c:v>2.779864214098573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13168"/>
        <c:axId val="357413552"/>
      </c:scatterChart>
      <c:valAx>
        <c:axId val="3574131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413552"/>
        <c:crosses val="autoZero"/>
        <c:crossBetween val="midCat"/>
      </c:valAx>
      <c:valAx>
        <c:axId val="35741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41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'12628_Albert'!$A$2:$A$17</c:f>
              <c:numCache>
                <c:formatCode>0.00</c:formatCode>
                <c:ptCount val="16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1E-3</c:v>
                </c:pt>
                <c:pt idx="6">
                  <c:v>1.5009999999999999</c:v>
                </c:pt>
                <c:pt idx="7">
                  <c:v>3.0009999999999999</c:v>
                </c:pt>
                <c:pt idx="8">
                  <c:v>4.5010000000000003</c:v>
                </c:pt>
                <c:pt idx="9">
                  <c:v>6.0010000000000003</c:v>
                </c:pt>
                <c:pt idx="10">
                  <c:v>7.0010000000000003</c:v>
                </c:pt>
                <c:pt idx="11">
                  <c:v>1.5E-3</c:v>
                </c:pt>
                <c:pt idx="12">
                  <c:v>1.5015000000000001</c:v>
                </c:pt>
                <c:pt idx="13">
                  <c:v>3.0015000000000001</c:v>
                </c:pt>
                <c:pt idx="14">
                  <c:v>4.0015000000000001</c:v>
                </c:pt>
                <c:pt idx="15">
                  <c:v>6.5015000000000001</c:v>
                </c:pt>
              </c:numCache>
            </c:numRef>
          </c:xVal>
          <c:yVal>
            <c:numRef>
              <c:f>'12628_Albert'!$B$2:$B$17</c:f>
              <c:numCache>
                <c:formatCode>0.00</c:formatCode>
                <c:ptCount val="16"/>
                <c:pt idx="0">
                  <c:v>8.1138999999999992</c:v>
                </c:pt>
                <c:pt idx="1">
                  <c:v>6.1673</c:v>
                </c:pt>
                <c:pt idx="2">
                  <c:v>4.4668999999999999</c:v>
                </c:pt>
                <c:pt idx="3">
                  <c:v>2.4771000000000001</c:v>
                </c:pt>
                <c:pt idx="4">
                  <c:v>1.7782</c:v>
                </c:pt>
                <c:pt idx="5">
                  <c:v>8.1366999999999994</c:v>
                </c:pt>
                <c:pt idx="6">
                  <c:v>5.1238999999999999</c:v>
                </c:pt>
                <c:pt idx="7">
                  <c:v>4.6334999999999997</c:v>
                </c:pt>
                <c:pt idx="8">
                  <c:v>3.1139000000000001</c:v>
                </c:pt>
                <c:pt idx="9">
                  <c:v>4.0792000000000002</c:v>
                </c:pt>
                <c:pt idx="10">
                  <c:v>3.1271</c:v>
                </c:pt>
                <c:pt idx="11">
                  <c:v>8.1672999999999991</c:v>
                </c:pt>
                <c:pt idx="12">
                  <c:v>6.8261000000000003</c:v>
                </c:pt>
                <c:pt idx="13">
                  <c:v>4.7782</c:v>
                </c:pt>
                <c:pt idx="14">
                  <c:v>3.8260999999999998</c:v>
                </c:pt>
                <c:pt idx="15">
                  <c:v>1.7782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'12628_Albert'!$A$21:$A$121</c:f>
              <c:numCache>
                <c:formatCode>0.00</c:formatCode>
                <c:ptCount val="101"/>
                <c:pt idx="0">
                  <c:v>0</c:v>
                </c:pt>
                <c:pt idx="1">
                  <c:v>7.0010000000000003E-2</c:v>
                </c:pt>
                <c:pt idx="2">
                  <c:v>0.14002000000000001</c:v>
                </c:pt>
                <c:pt idx="3">
                  <c:v>0.21002999999999999</c:v>
                </c:pt>
                <c:pt idx="4">
                  <c:v>0.28004000000000001</c:v>
                </c:pt>
                <c:pt idx="5">
                  <c:v>0.35005000000000003</c:v>
                </c:pt>
                <c:pt idx="6">
                  <c:v>0.42006000000000004</c:v>
                </c:pt>
                <c:pt idx="7">
                  <c:v>0.49007000000000006</c:v>
                </c:pt>
                <c:pt idx="8">
                  <c:v>0.56008000000000002</c:v>
                </c:pt>
                <c:pt idx="9">
                  <c:v>0.63009000000000004</c:v>
                </c:pt>
                <c:pt idx="10">
                  <c:v>0.70010000000000006</c:v>
                </c:pt>
                <c:pt idx="11">
                  <c:v>0.77011000000000007</c:v>
                </c:pt>
                <c:pt idx="12">
                  <c:v>0.84012000000000009</c:v>
                </c:pt>
                <c:pt idx="13">
                  <c:v>0.91013000000000011</c:v>
                </c:pt>
                <c:pt idx="14">
                  <c:v>0.98014000000000012</c:v>
                </c:pt>
                <c:pt idx="15">
                  <c:v>1.0501500000000001</c:v>
                </c:pt>
                <c:pt idx="16">
                  <c:v>1.12016</c:v>
                </c:pt>
                <c:pt idx="17">
                  <c:v>1.19017</c:v>
                </c:pt>
                <c:pt idx="18">
                  <c:v>1.2601799999999999</c:v>
                </c:pt>
                <c:pt idx="19">
                  <c:v>1.3301899999999998</c:v>
                </c:pt>
                <c:pt idx="20">
                  <c:v>1.4001999999999997</c:v>
                </c:pt>
                <c:pt idx="21">
                  <c:v>1.4702099999999996</c:v>
                </c:pt>
                <c:pt idx="22">
                  <c:v>1.5402199999999995</c:v>
                </c:pt>
                <c:pt idx="23">
                  <c:v>1.6102299999999994</c:v>
                </c:pt>
                <c:pt idx="24">
                  <c:v>1.6802399999999993</c:v>
                </c:pt>
                <c:pt idx="25">
                  <c:v>1.7502499999999992</c:v>
                </c:pt>
                <c:pt idx="26">
                  <c:v>1.8202599999999991</c:v>
                </c:pt>
                <c:pt idx="27">
                  <c:v>1.890269999999999</c:v>
                </c:pt>
                <c:pt idx="28">
                  <c:v>1.9602799999999989</c:v>
                </c:pt>
                <c:pt idx="29">
                  <c:v>2.030289999999999</c:v>
                </c:pt>
                <c:pt idx="30">
                  <c:v>2.1002999999999989</c:v>
                </c:pt>
                <c:pt idx="31">
                  <c:v>2.1703099999999989</c:v>
                </c:pt>
                <c:pt idx="32">
                  <c:v>2.2403199999999988</c:v>
                </c:pt>
                <c:pt idx="33">
                  <c:v>2.3103299999999987</c:v>
                </c:pt>
                <c:pt idx="34">
                  <c:v>2.3803399999999986</c:v>
                </c:pt>
                <c:pt idx="35">
                  <c:v>2.4503499999999985</c:v>
                </c:pt>
                <c:pt idx="36">
                  <c:v>2.5203599999999984</c:v>
                </c:pt>
                <c:pt idx="37">
                  <c:v>2.5903699999999983</c:v>
                </c:pt>
                <c:pt idx="38">
                  <c:v>2.6603799999999982</c:v>
                </c:pt>
                <c:pt idx="39">
                  <c:v>2.7303899999999981</c:v>
                </c:pt>
                <c:pt idx="40">
                  <c:v>2.800399999999998</c:v>
                </c:pt>
                <c:pt idx="41">
                  <c:v>2.8704099999999979</c:v>
                </c:pt>
                <c:pt idx="42">
                  <c:v>2.9404199999999978</c:v>
                </c:pt>
                <c:pt idx="43">
                  <c:v>3.0104299999999977</c:v>
                </c:pt>
                <c:pt idx="44">
                  <c:v>3.0804399999999976</c:v>
                </c:pt>
                <c:pt idx="45">
                  <c:v>3.1504499999999975</c:v>
                </c:pt>
                <c:pt idx="46">
                  <c:v>3.2204599999999974</c:v>
                </c:pt>
                <c:pt idx="47">
                  <c:v>3.2904699999999973</c:v>
                </c:pt>
                <c:pt idx="48">
                  <c:v>3.3604799999999972</c:v>
                </c:pt>
                <c:pt idx="49">
                  <c:v>3.4304899999999972</c:v>
                </c:pt>
                <c:pt idx="50">
                  <c:v>3.5004999999999971</c:v>
                </c:pt>
                <c:pt idx="51">
                  <c:v>3.570509999999997</c:v>
                </c:pt>
                <c:pt idx="52">
                  <c:v>3.6405199999999969</c:v>
                </c:pt>
                <c:pt idx="53">
                  <c:v>3.7105299999999968</c:v>
                </c:pt>
                <c:pt idx="54">
                  <c:v>3.7805399999999967</c:v>
                </c:pt>
                <c:pt idx="55">
                  <c:v>3.8505499999999966</c:v>
                </c:pt>
                <c:pt idx="56">
                  <c:v>3.9205599999999965</c:v>
                </c:pt>
                <c:pt idx="57">
                  <c:v>3.9905699999999964</c:v>
                </c:pt>
                <c:pt idx="58">
                  <c:v>4.0605799999999963</c:v>
                </c:pt>
                <c:pt idx="59">
                  <c:v>4.1305899999999962</c:v>
                </c:pt>
                <c:pt idx="60">
                  <c:v>4.2005999999999961</c:v>
                </c:pt>
                <c:pt idx="61">
                  <c:v>4.270609999999996</c:v>
                </c:pt>
                <c:pt idx="62">
                  <c:v>4.3406199999999959</c:v>
                </c:pt>
                <c:pt idx="63">
                  <c:v>4.4106299999999958</c:v>
                </c:pt>
                <c:pt idx="64">
                  <c:v>4.4806399999999957</c:v>
                </c:pt>
                <c:pt idx="65">
                  <c:v>4.5506499999999956</c:v>
                </c:pt>
                <c:pt idx="66">
                  <c:v>4.6206599999999955</c:v>
                </c:pt>
                <c:pt idx="67">
                  <c:v>4.6906699999999955</c:v>
                </c:pt>
                <c:pt idx="68">
                  <c:v>4.7606799999999954</c:v>
                </c:pt>
                <c:pt idx="69">
                  <c:v>4.8306899999999953</c:v>
                </c:pt>
                <c:pt idx="70">
                  <c:v>4.9006999999999952</c:v>
                </c:pt>
                <c:pt idx="71">
                  <c:v>4.9707099999999951</c:v>
                </c:pt>
                <c:pt idx="72">
                  <c:v>5.040719999999995</c:v>
                </c:pt>
                <c:pt idx="73">
                  <c:v>5.1107299999999949</c:v>
                </c:pt>
                <c:pt idx="74">
                  <c:v>5.1807399999999948</c:v>
                </c:pt>
                <c:pt idx="75">
                  <c:v>5.2507499999999947</c:v>
                </c:pt>
                <c:pt idx="76">
                  <c:v>5.3207599999999946</c:v>
                </c:pt>
                <c:pt idx="77">
                  <c:v>5.3907699999999945</c:v>
                </c:pt>
                <c:pt idx="78">
                  <c:v>5.4607799999999944</c:v>
                </c:pt>
                <c:pt idx="79">
                  <c:v>5.5307899999999943</c:v>
                </c:pt>
                <c:pt idx="80">
                  <c:v>5.6007999999999942</c:v>
                </c:pt>
                <c:pt idx="81">
                  <c:v>5.6708099999999941</c:v>
                </c:pt>
                <c:pt idx="82">
                  <c:v>5.740819999999994</c:v>
                </c:pt>
                <c:pt idx="83">
                  <c:v>5.8108299999999939</c:v>
                </c:pt>
                <c:pt idx="84">
                  <c:v>5.8808399999999939</c:v>
                </c:pt>
                <c:pt idx="85">
                  <c:v>5.9508499999999938</c:v>
                </c:pt>
                <c:pt idx="86">
                  <c:v>6.0208599999999937</c:v>
                </c:pt>
                <c:pt idx="87">
                  <c:v>6.0908699999999936</c:v>
                </c:pt>
                <c:pt idx="88">
                  <c:v>6.1608799999999935</c:v>
                </c:pt>
                <c:pt idx="89">
                  <c:v>6.2308899999999934</c:v>
                </c:pt>
                <c:pt idx="90">
                  <c:v>6.3008999999999933</c:v>
                </c:pt>
                <c:pt idx="91">
                  <c:v>6.3709099999999932</c:v>
                </c:pt>
                <c:pt idx="92">
                  <c:v>6.4409199999999931</c:v>
                </c:pt>
                <c:pt idx="93">
                  <c:v>6.510929999999993</c:v>
                </c:pt>
                <c:pt idx="94">
                  <c:v>6.5809399999999929</c:v>
                </c:pt>
                <c:pt idx="95">
                  <c:v>6.6509499999999928</c:v>
                </c:pt>
                <c:pt idx="96">
                  <c:v>6.7209599999999927</c:v>
                </c:pt>
                <c:pt idx="97">
                  <c:v>6.7909699999999926</c:v>
                </c:pt>
                <c:pt idx="98">
                  <c:v>6.8609799999999925</c:v>
                </c:pt>
                <c:pt idx="99">
                  <c:v>6.9309899999999924</c:v>
                </c:pt>
                <c:pt idx="100">
                  <c:v>7.0009999999999923</c:v>
                </c:pt>
              </c:numCache>
            </c:numRef>
          </c:xVal>
          <c:yVal>
            <c:numRef>
              <c:f>'12628_Albert'!$C$21:$C$121</c:f>
              <c:numCache>
                <c:formatCode>0.00</c:formatCode>
                <c:ptCount val="101"/>
                <c:pt idx="0">
                  <c:v>8.1219822458156106</c:v>
                </c:pt>
                <c:pt idx="1">
                  <c:v>7.9881687194871462</c:v>
                </c:pt>
                <c:pt idx="2">
                  <c:v>7.8759819319031257</c:v>
                </c:pt>
                <c:pt idx="3">
                  <c:v>7.7707289008859703</c:v>
                </c:pt>
                <c:pt idx="4">
                  <c:v>7.6697401651589967</c:v>
                </c:pt>
                <c:pt idx="5">
                  <c:v>7.5718083758247605</c:v>
                </c:pt>
                <c:pt idx="6">
                  <c:v>7.4762458096638467</c:v>
                </c:pt>
                <c:pt idx="7">
                  <c:v>7.3826096252037043</c:v>
                </c:pt>
                <c:pt idx="8">
                  <c:v>7.2905916655455822</c:v>
                </c:pt>
                <c:pt idx="9">
                  <c:v>7.1999656293528638</c:v>
                </c:pt>
                <c:pt idx="10">
                  <c:v>7.1105585979443529</c:v>
                </c:pt>
                <c:pt idx="11">
                  <c:v>7.0222343501079356</c:v>
                </c:pt>
                <c:pt idx="12">
                  <c:v>6.934882947779025</c:v>
                </c:pt>
                <c:pt idx="13">
                  <c:v>6.8484139066624348</c:v>
                </c:pt>
                <c:pt idx="14">
                  <c:v>6.7627515361577188</c:v>
                </c:pt>
                <c:pt idx="15">
                  <c:v>6.6778316539741827</c:v>
                </c:pt>
                <c:pt idx="16">
                  <c:v>6.5935992059382302</c:v>
                </c:pt>
                <c:pt idx="17">
                  <c:v>6.5100065015126614</c:v>
                </c:pt>
                <c:pt idx="18">
                  <c:v>6.4270118800068534</c:v>
                </c:pt>
                <c:pt idx="19">
                  <c:v>6.3445786855377824</c:v>
                </c:pt>
                <c:pt idx="20">
                  <c:v>6.2626744682299682</c:v>
                </c:pt>
                <c:pt idx="21">
                  <c:v>6.1812703545407324</c:v>
                </c:pt>
                <c:pt idx="22">
                  <c:v>6.1003405464022853</c:v>
                </c:pt>
                <c:pt idx="23">
                  <c:v>6.0198619202636063</c:v>
                </c:pt>
                <c:pt idx="24">
                  <c:v>5.9398137050108142</c:v>
                </c:pt>
                <c:pt idx="25">
                  <c:v>5.8601772233338707</c:v>
                </c:pt>
                <c:pt idx="26">
                  <c:v>5.7809356851456792</c:v>
                </c:pt>
                <c:pt idx="27">
                  <c:v>5.7020740246383852</c:v>
                </c:pt>
                <c:pt idx="28">
                  <c:v>5.6235787748070782</c:v>
                </c:pt>
                <c:pt idx="29">
                  <c:v>5.5454379750041092</c:v>
                </c:pt>
                <c:pt idx="30">
                  <c:v>5.4676411084600103</c:v>
                </c:pt>
                <c:pt idx="31">
                  <c:v>5.3901790678263906</c:v>
                </c:pt>
                <c:pt idx="32">
                  <c:v>5.3130441477382195</c:v>
                </c:pt>
                <c:pt idx="33">
                  <c:v>5.2362300642120516</c:v>
                </c:pt>
                <c:pt idx="34">
                  <c:v>5.1597320014326211</c:v>
                </c:pt>
                <c:pt idx="35">
                  <c:v>5.0835466871604273</c:v>
                </c:pt>
                <c:pt idx="36">
                  <c:v>5.0076724986363397</c:v>
                </c:pt>
                <c:pt idx="37">
                  <c:v>4.9321096014760002</c:v>
                </c:pt>
                <c:pt idx="38">
                  <c:v>4.8568601246391792</c:v>
                </c:pt>
                <c:pt idx="39">
                  <c:v>4.781928375120061</c:v>
                </c:pt>
                <c:pt idx="40">
                  <c:v>4.7073210965159733</c:v>
                </c:pt>
                <c:pt idx="41">
                  <c:v>4.6330477760623552</c:v>
                </c:pt>
                <c:pt idx="42">
                  <c:v>4.5591210050220141</c:v>
                </c:pt>
                <c:pt idx="43">
                  <c:v>4.4855568974151083</c:v>
                </c:pt>
                <c:pt idx="44">
                  <c:v>4.4123755718732962</c:v>
                </c:pt>
                <c:pt idx="45">
                  <c:v>4.3396017007620786</c:v>
                </c:pt>
                <c:pt idx="46">
                  <c:v>4.2672651294627073</c:v>
                </c:pt>
                <c:pt idx="47">
                  <c:v>4.1954015666137749</c:v>
                </c:pt>
                <c:pt idx="48">
                  <c:v>4.1240533429057127</c:v>
                </c:pt>
                <c:pt idx="49">
                  <c:v>4.0532702313725055</c:v>
                </c:pt>
                <c:pt idx="50">
                  <c:v>3.9831103156720031</c:v>
                </c:pt>
                <c:pt idx="51">
                  <c:v>3.9136408842221266</c:v>
                </c:pt>
                <c:pt idx="52">
                  <c:v>3.8449393169517583</c:v>
                </c:pt>
                <c:pt idx="53">
                  <c:v>3.7770939176661726</c:v>
                </c:pt>
                <c:pt idx="54">
                  <c:v>3.7102046287411401</c:v>
                </c:pt>
                <c:pt idx="55">
                  <c:v>3.644383546652012</c:v>
                </c:pt>
                <c:pt idx="56">
                  <c:v>3.5797551380341455</c:v>
                </c:pt>
                <c:pt idx="57">
                  <c:v>3.5164560388399084</c:v>
                </c:pt>
                <c:pt idx="58">
                  <c:v>3.4546343071346386</c:v>
                </c:pt>
                <c:pt idx="59">
                  <c:v>3.3944479977567563</c:v>
                </c:pt>
                <c:pt idx="60">
                  <c:v>3.3360629399163804</c:v>
                </c:pt>
                <c:pt idx="61">
                  <c:v>3.2796496323534212</c:v>
                </c:pt>
                <c:pt idx="62">
                  <c:v>3.2253792291345649</c:v>
                </c:pt>
                <c:pt idx="63">
                  <c:v>3.1734186735205205</c:v>
                </c:pt>
                <c:pt idx="64">
                  <c:v>3.1239251432397777</c:v>
                </c:pt>
                <c:pt idx="65">
                  <c:v>3.077040086751285</c:v>
                </c:pt>
                <c:pt idx="66">
                  <c:v>3.0328832385314017</c:v>
                </c:pt>
                <c:pt idx="67">
                  <c:v>2.9915470793365295</c:v>
                </c:pt>
                <c:pt idx="68">
                  <c:v>2.9530922323255084</c:v>
                </c:pt>
                <c:pt idx="69">
                  <c:v>2.9175442423246851</c:v>
                </c:pt>
                <c:pt idx="70">
                  <c:v>2.8848920709339287</c:v>
                </c:pt>
                <c:pt idx="71">
                  <c:v>2.8550884684287241</c:v>
                </c:pt>
                <c:pt idx="72">
                  <c:v>2.828052182823551</c:v>
                </c:pt>
                <c:pt idx="73">
                  <c:v>2.8036717730249161</c:v>
                </c:pt>
                <c:pt idx="74">
                  <c:v>2.7818106407911349</c:v>
                </c:pt>
                <c:pt idx="75">
                  <c:v>2.7623128084743738</c:v>
                </c:pt>
                <c:pt idx="76">
                  <c:v>2.7450089536678153</c:v>
                </c:pt>
                <c:pt idx="77">
                  <c:v>2.7297222597795217</c:v>
                </c:pt>
                <c:pt idx="78">
                  <c:v>2.7162737341599659</c:v>
                </c:pt>
                <c:pt idx="79">
                  <c:v>2.7044867594342143</c:v>
                </c:pt>
                <c:pt idx="80">
                  <c:v>2.6941907577315987</c:v>
                </c:pt>
                <c:pt idx="81">
                  <c:v>2.6852239459885752</c:v>
                </c:pt>
                <c:pt idx="82">
                  <c:v>2.6774352349910333</c:v>
                </c:pt>
                <c:pt idx="83">
                  <c:v>2.6706853732797984</c:v>
                </c:pt>
                <c:pt idx="84">
                  <c:v>2.6648474619544906</c:v>
                </c:pt>
                <c:pt idx="85">
                  <c:v>2.6598069727044416</c:v>
                </c:pt>
                <c:pt idx="86">
                  <c:v>2.6554613947054415</c:v>
                </c:pt>
                <c:pt idx="87">
                  <c:v>2.6517196215367549</c:v>
                </c:pt>
                <c:pt idx="88">
                  <c:v>2.6485011711522239</c:v>
                </c:pt>
                <c:pt idx="89">
                  <c:v>2.6457353131510422</c:v>
                </c:pt>
                <c:pt idx="90">
                  <c:v>2.6433601600178966</c:v>
                </c:pt>
                <c:pt idx="91">
                  <c:v>2.6413217636511543</c:v>
                </c:pt>
                <c:pt idx="92">
                  <c:v>2.6395732457633123</c:v>
                </c:pt>
                <c:pt idx="93">
                  <c:v>2.6380739806109732</c:v>
                </c:pt>
                <c:pt idx="94">
                  <c:v>2.6367888407547082</c:v>
                </c:pt>
                <c:pt idx="95">
                  <c:v>2.6356875108187245</c:v>
                </c:pt>
                <c:pt idx="96">
                  <c:v>2.6347438701456327</c:v>
                </c:pt>
                <c:pt idx="97">
                  <c:v>2.63393544247148</c:v>
                </c:pt>
                <c:pt idx="98">
                  <c:v>2.6332429089718778</c:v>
                </c:pt>
                <c:pt idx="99">
                  <c:v>2.6326496799936439</c:v>
                </c:pt>
                <c:pt idx="100">
                  <c:v>2.6321415202809098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84256"/>
        <c:axId val="89712624"/>
      </c:scatterChart>
      <c:valAx>
        <c:axId val="35758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9712624"/>
        <c:crosses val="autoZero"/>
        <c:crossBetween val="midCat"/>
      </c:valAx>
      <c:valAx>
        <c:axId val="89712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584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'12645_Coroller'!$A$2:$A$19</c:f>
              <c:numCache>
                <c:formatCode>0.00</c:formatCode>
                <c:ptCount val="18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1E-3</c:v>
                </c:pt>
                <c:pt idx="7">
                  <c:v>1.5009999999999999</c:v>
                </c:pt>
                <c:pt idx="8">
                  <c:v>3.0009999999999999</c:v>
                </c:pt>
                <c:pt idx="9">
                  <c:v>4.5010000000000003</c:v>
                </c:pt>
                <c:pt idx="10">
                  <c:v>6.0010000000000003</c:v>
                </c:pt>
                <c:pt idx="11">
                  <c:v>7.0010000000000003</c:v>
                </c:pt>
                <c:pt idx="12">
                  <c:v>1.5E-3</c:v>
                </c:pt>
                <c:pt idx="13">
                  <c:v>1.5015000000000001</c:v>
                </c:pt>
                <c:pt idx="14">
                  <c:v>3.0015000000000001</c:v>
                </c:pt>
                <c:pt idx="15">
                  <c:v>4.5015000000000001</c:v>
                </c:pt>
                <c:pt idx="16">
                  <c:v>6.0015000000000001</c:v>
                </c:pt>
                <c:pt idx="17">
                  <c:v>7.5015000000000001</c:v>
                </c:pt>
              </c:numCache>
            </c:numRef>
          </c:xVal>
          <c:yVal>
            <c:numRef>
              <c:f>'12645_Coroller'!$B$2:$B$19</c:f>
              <c:numCache>
                <c:formatCode>0.00</c:formatCode>
                <c:ptCount val="18"/>
                <c:pt idx="0">
                  <c:v>7.9394999999999998</c:v>
                </c:pt>
                <c:pt idx="1">
                  <c:v>7</c:v>
                </c:pt>
                <c:pt idx="2">
                  <c:v>3.7993000000000001</c:v>
                </c:pt>
                <c:pt idx="3">
                  <c:v>3.9542000000000002</c:v>
                </c:pt>
                <c:pt idx="4">
                  <c:v>2.6627999999999998</c:v>
                </c:pt>
                <c:pt idx="5">
                  <c:v>3.8656999999999999</c:v>
                </c:pt>
                <c:pt idx="6">
                  <c:v>8.0128000000000004</c:v>
                </c:pt>
                <c:pt idx="7">
                  <c:v>6.4813999999999998</c:v>
                </c:pt>
                <c:pt idx="8">
                  <c:v>4.0128000000000004</c:v>
                </c:pt>
                <c:pt idx="9">
                  <c:v>3.1139000000000001</c:v>
                </c:pt>
                <c:pt idx="10">
                  <c:v>2.7324000000000002</c:v>
                </c:pt>
                <c:pt idx="11">
                  <c:v>3.2040999999999999</c:v>
                </c:pt>
                <c:pt idx="12">
                  <c:v>8.0294000000000008</c:v>
                </c:pt>
                <c:pt idx="13">
                  <c:v>6.9031000000000002</c:v>
                </c:pt>
                <c:pt idx="14">
                  <c:v>4.42</c:v>
                </c:pt>
                <c:pt idx="15">
                  <c:v>3.7993000000000001</c:v>
                </c:pt>
                <c:pt idx="16">
                  <c:v>3.0792000000000002</c:v>
                </c:pt>
                <c:pt idx="17">
                  <c:v>2.7782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'12645_Coroller'!$A$23:$A$123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0.45008999999999999</c:v>
                </c:pt>
                <c:pt idx="7">
                  <c:v>0.52510499999999993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'12645_Coroller'!$C$23:$C$123</c:f>
              <c:numCache>
                <c:formatCode>0.00</c:formatCode>
                <c:ptCount val="101"/>
                <c:pt idx="0">
                  <c:v>8.0009629608185016</c:v>
                </c:pt>
                <c:pt idx="1">
                  <c:v>7.9942960076333049</c:v>
                </c:pt>
                <c:pt idx="2">
                  <c:v>7.9787267642453523</c:v>
                </c:pt>
                <c:pt idx="3">
                  <c:v>7.9559773668584368</c:v>
                </c:pt>
                <c:pt idx="4">
                  <c:v>7.9267990184809234</c:v>
                </c:pt>
                <c:pt idx="5">
                  <c:v>7.8916671925284767</c:v>
                </c:pt>
                <c:pt idx="6">
                  <c:v>7.8509238622574484</c:v>
                </c:pt>
                <c:pt idx="7">
                  <c:v>7.8048329021498084</c:v>
                </c:pt>
                <c:pt idx="8">
                  <c:v>7.7536073283968019</c:v>
                </c:pt>
                <c:pt idx="9">
                  <c:v>7.6974246293062505</c:v>
                </c:pt>
                <c:pt idx="10">
                  <c:v>7.6364362078806414</c:v>
                </c:pt>
                <c:pt idx="11">
                  <c:v>7.5707735909621459</c:v>
                </c:pt>
                <c:pt idx="12">
                  <c:v>7.5005527222930608</c:v>
                </c:pt>
                <c:pt idx="13">
                  <c:v>7.4258770532739433</c:v>
                </c:pt>
                <c:pt idx="14">
                  <c:v>7.3468398457957385</c:v>
                </c:pt>
                <c:pt idx="15">
                  <c:v>7.2635259420064777</c:v>
                </c:pt>
                <c:pt idx="16">
                  <c:v>7.1760131662364133</c:v>
                </c:pt>
                <c:pt idx="17">
                  <c:v>7.0843734721498368</c:v>
                </c:pt>
                <c:pt idx="18">
                  <c:v>6.9886739175858477</c:v>
                </c:pt>
                <c:pt idx="19">
                  <c:v>6.8889775323816371</c:v>
                </c:pt>
                <c:pt idx="20">
                  <c:v>6.785344136664798</c:v>
                </c:pt>
                <c:pt idx="21">
                  <c:v>6.6778311669025401</c:v>
                </c:pt>
                <c:pt idx="22">
                  <c:v>6.56649457422618</c:v>
                </c:pt>
                <c:pt idx="23">
                  <c:v>6.4513898753648213</c:v>
                </c:pt>
                <c:pt idx="24">
                  <c:v>6.3325734635042927</c:v>
                </c:pt>
                <c:pt idx="25">
                  <c:v>6.2101043289034186</c:v>
                </c:pt>
                <c:pt idx="26">
                  <c:v>6.0840464039330984</c:v>
                </c:pt>
                <c:pt idx="27">
                  <c:v>5.9544718444676326</c:v>
                </c:pt>
                <c:pt idx="28">
                  <c:v>5.8214657038456163</c:v>
                </c:pt>
                <c:pt idx="29">
                  <c:v>5.6851326671304641</c:v>
                </c:pt>
                <c:pt idx="30">
                  <c:v>5.5456068182187135</c:v>
                </c:pt>
                <c:pt idx="31">
                  <c:v>5.4030658396254161</c:v>
                </c:pt>
                <c:pt idx="32">
                  <c:v>5.2577516155698527</c:v>
                </c:pt>
                <c:pt idx="33">
                  <c:v>5.1099999049723257</c:v>
                </c:pt>
                <c:pt idx="34">
                  <c:v>4.9602824396881005</c:v>
                </c:pt>
                <c:pt idx="35">
                  <c:v>4.8092650793585943</c:v>
                </c:pt>
                <c:pt idx="36">
                  <c:v>4.6578845469105605</c:v>
                </c:pt>
                <c:pt idx="37">
                  <c:v>4.5074418240273166</c:v>
                </c:pt>
                <c:pt idx="38">
                  <c:v>4.3596993274389657</c:v>
                </c:pt>
                <c:pt idx="39">
                  <c:v>4.216948195209155</c:v>
                </c:pt>
                <c:pt idx="40">
                  <c:v>4.0819827838231468</c:v>
                </c:pt>
                <c:pt idx="41">
                  <c:v>3.9578983834260533</c:v>
                </c:pt>
                <c:pt idx="42">
                  <c:v>3.8476549909090685</c:v>
                </c:pt>
                <c:pt idx="43">
                  <c:v>3.7534644939509447</c:v>
                </c:pt>
                <c:pt idx="44">
                  <c:v>3.6762259318703894</c:v>
                </c:pt>
                <c:pt idx="45">
                  <c:v>3.6153013117558097</c:v>
                </c:pt>
                <c:pt idx="46">
                  <c:v>3.5687639289853181</c:v>
                </c:pt>
                <c:pt idx="47">
                  <c:v>3.5339697949489874</c:v>
                </c:pt>
                <c:pt idx="48">
                  <c:v>3.5081579340743674</c:v>
                </c:pt>
                <c:pt idx="49">
                  <c:v>3.4888658897608309</c:v>
                </c:pt>
                <c:pt idx="50">
                  <c:v>3.4741141061506315</c:v>
                </c:pt>
                <c:pt idx="51">
                  <c:v>3.4624208431982404</c:v>
                </c:pt>
                <c:pt idx="52">
                  <c:v>3.4527310182881745</c:v>
                </c:pt>
                <c:pt idx="53">
                  <c:v>3.444319567120611</c:v>
                </c:pt>
                <c:pt idx="54">
                  <c:v>3.4367009281038374</c:v>
                </c:pt>
                <c:pt idx="55">
                  <c:v>3.4295561877111642</c:v>
                </c:pt>
                <c:pt idx="56">
                  <c:v>3.4226790581434114</c:v>
                </c:pt>
                <c:pt idx="57">
                  <c:v>3.4159377765365755</c:v>
                </c:pt>
                <c:pt idx="58">
                  <c:v>3.4092491057601944</c:v>
                </c:pt>
                <c:pt idx="59">
                  <c:v>3.4025609991564059</c:v>
                </c:pt>
                <c:pt idx="60">
                  <c:v>3.39584123976188</c:v>
                </c:pt>
                <c:pt idx="61">
                  <c:v>3.3890700958471238</c:v>
                </c:pt>
                <c:pt idx="62">
                  <c:v>3.3822356267835452</c:v>
                </c:pt>
                <c:pt idx="63">
                  <c:v>3.3753307127476204</c:v>
                </c:pt>
                <c:pt idx="64">
                  <c:v>3.3683511923168168</c:v>
                </c:pt>
                <c:pt idx="65">
                  <c:v>3.3612947047053137</c:v>
                </c:pt>
                <c:pt idx="66">
                  <c:v>3.3541599759361902</c:v>
                </c:pt>
                <c:pt idx="67">
                  <c:v>3.3469463822323791</c:v>
                </c:pt>
                <c:pt idx="68">
                  <c:v>3.3396536850581917</c:v>
                </c:pt>
                <c:pt idx="69">
                  <c:v>3.3322818715765012</c:v>
                </c:pt>
                <c:pt idx="70">
                  <c:v>3.3248310593279067</c:v>
                </c:pt>
                <c:pt idx="71">
                  <c:v>3.3173014397284795</c:v>
                </c:pt>
                <c:pt idx="72">
                  <c:v>3.3096932448492651</c:v>
                </c:pt>
                <c:pt idx="73">
                  <c:v>3.3020067280518766</c:v>
                </c:pt>
                <c:pt idx="74">
                  <c:v>3.2942421528074166</c:v>
                </c:pt>
                <c:pt idx="75">
                  <c:v>3.2863997863114118</c:v>
                </c:pt>
                <c:pt idx="76">
                  <c:v>3.2784798958878034</c:v>
                </c:pt>
                <c:pt idx="77">
                  <c:v>3.270482747002061</c:v>
                </c:pt>
                <c:pt idx="78">
                  <c:v>3.2624086021949932</c:v>
                </c:pt>
                <c:pt idx="79">
                  <c:v>3.2542577205386491</c:v>
                </c:pt>
                <c:pt idx="80">
                  <c:v>3.2460303573852904</c:v>
                </c:pt>
                <c:pt idx="81">
                  <c:v>3.2377267642788463</c:v>
                </c:pt>
                <c:pt idx="82">
                  <c:v>3.2293471889549719</c:v>
                </c:pt>
                <c:pt idx="83">
                  <c:v>3.2208918753882774</c:v>
                </c:pt>
                <c:pt idx="84">
                  <c:v>3.2123610638636722</c:v>
                </c:pt>
                <c:pt idx="85">
                  <c:v>3.2037549910591343</c:v>
                </c:pt>
                <c:pt idx="86">
                  <c:v>3.1950738901330173</c:v>
                </c:pt>
                <c:pt idx="87">
                  <c:v>3.1863179908121886</c:v>
                </c:pt>
                <c:pt idx="88">
                  <c:v>3.1774875194790844</c:v>
                </c:pt>
                <c:pt idx="89">
                  <c:v>3.1685826992567137</c:v>
                </c:pt>
                <c:pt idx="90">
                  <c:v>3.1596037500911551</c:v>
                </c:pt>
                <c:pt idx="91">
                  <c:v>3.1505508888313862</c:v>
                </c:pt>
                <c:pt idx="92">
                  <c:v>3.1414243293064081</c:v>
                </c:pt>
                <c:pt idx="93">
                  <c:v>3.1322242823997137</c:v>
                </c:pt>
                <c:pt idx="94">
                  <c:v>3.1229509561211808</c:v>
                </c:pt>
                <c:pt idx="95">
                  <c:v>3.1136045556764795</c:v>
                </c:pt>
                <c:pt idx="96">
                  <c:v>3.1041852835341035</c:v>
                </c:pt>
                <c:pt idx="97">
                  <c:v>3.0946933394901177</c:v>
                </c:pt>
                <c:pt idx="98">
                  <c:v>3.085128920730722</c:v>
                </c:pt>
                <c:pt idx="99">
                  <c:v>3.0754922218927283</c:v>
                </c:pt>
                <c:pt idx="100">
                  <c:v>3.0657834351220368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13408"/>
        <c:axId val="357569936"/>
      </c:scatterChart>
      <c:valAx>
        <c:axId val="89713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57569936"/>
        <c:crosses val="autoZero"/>
        <c:crossBetween val="midCat"/>
      </c:valAx>
      <c:valAx>
        <c:axId val="357569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97134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'12662_Coroller'!$A$2:$A$35</c:f>
              <c:numCache>
                <c:formatCode>0.00</c:formatCode>
                <c:ptCount val="34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1E-3</c:v>
                </c:pt>
                <c:pt idx="6">
                  <c:v>1.5009999999999999</c:v>
                </c:pt>
                <c:pt idx="7">
                  <c:v>3.0009999999999999</c:v>
                </c:pt>
                <c:pt idx="8">
                  <c:v>4.5010000000000003</c:v>
                </c:pt>
                <c:pt idx="9">
                  <c:v>6.0010000000000003</c:v>
                </c:pt>
                <c:pt idx="10">
                  <c:v>7.0010000000000003</c:v>
                </c:pt>
                <c:pt idx="11">
                  <c:v>1.5E-3</c:v>
                </c:pt>
                <c:pt idx="12">
                  <c:v>1.5015000000000001</c:v>
                </c:pt>
                <c:pt idx="13">
                  <c:v>3.0015000000000001</c:v>
                </c:pt>
                <c:pt idx="14">
                  <c:v>4.0015000000000001</c:v>
                </c:pt>
                <c:pt idx="15">
                  <c:v>6.5015000000000001</c:v>
                </c:pt>
                <c:pt idx="16">
                  <c:v>7.5015000000000001</c:v>
                </c:pt>
                <c:pt idx="17">
                  <c:v>1.6000000000000001E-3</c:v>
                </c:pt>
                <c:pt idx="18">
                  <c:v>1.5016</c:v>
                </c:pt>
                <c:pt idx="19">
                  <c:v>3.0015999999999998</c:v>
                </c:pt>
                <c:pt idx="20">
                  <c:v>4.5015999999999998</c:v>
                </c:pt>
                <c:pt idx="21">
                  <c:v>6.0015999999999998</c:v>
                </c:pt>
                <c:pt idx="22">
                  <c:v>7.5015999999999998</c:v>
                </c:pt>
                <c:pt idx="23">
                  <c:v>1.8E-3</c:v>
                </c:pt>
                <c:pt idx="24">
                  <c:v>1.5018</c:v>
                </c:pt>
                <c:pt idx="25">
                  <c:v>3.0017999999999998</c:v>
                </c:pt>
                <c:pt idx="26">
                  <c:v>4.5018000000000002</c:v>
                </c:pt>
                <c:pt idx="27">
                  <c:v>6.0018000000000002</c:v>
                </c:pt>
                <c:pt idx="28">
                  <c:v>7.0018000000000002</c:v>
                </c:pt>
                <c:pt idx="29">
                  <c:v>2E-3</c:v>
                </c:pt>
                <c:pt idx="30">
                  <c:v>1.502</c:v>
                </c:pt>
                <c:pt idx="31">
                  <c:v>3.0019999999999998</c:v>
                </c:pt>
                <c:pt idx="32">
                  <c:v>4.5019999999999998</c:v>
                </c:pt>
                <c:pt idx="33">
                  <c:v>6.0019999999999998</c:v>
                </c:pt>
              </c:numCache>
            </c:numRef>
          </c:xVal>
          <c:yVal>
            <c:numRef>
              <c:f>'12662_Coroller'!$B$2:$B$35</c:f>
              <c:numCache>
                <c:formatCode>0.00</c:formatCode>
                <c:ptCount val="34"/>
                <c:pt idx="0">
                  <c:v>8.0899000000000001</c:v>
                </c:pt>
                <c:pt idx="1">
                  <c:v>6.7535999999999996</c:v>
                </c:pt>
                <c:pt idx="2">
                  <c:v>4.3616999999999999</c:v>
                </c:pt>
                <c:pt idx="3">
                  <c:v>3.6021000000000001</c:v>
                </c:pt>
                <c:pt idx="4">
                  <c:v>3.3010000000000002</c:v>
                </c:pt>
                <c:pt idx="5">
                  <c:v>7.9867999999999997</c:v>
                </c:pt>
                <c:pt idx="6">
                  <c:v>6.7535999999999996</c:v>
                </c:pt>
                <c:pt idx="7">
                  <c:v>4.9394999999999998</c:v>
                </c:pt>
                <c:pt idx="8">
                  <c:v>3.5185</c:v>
                </c:pt>
                <c:pt idx="9">
                  <c:v>3.8451</c:v>
                </c:pt>
                <c:pt idx="10">
                  <c:v>3.0792000000000002</c:v>
                </c:pt>
                <c:pt idx="11">
                  <c:v>7.9542000000000002</c:v>
                </c:pt>
                <c:pt idx="12">
                  <c:v>6.5762999999999998</c:v>
                </c:pt>
                <c:pt idx="13">
                  <c:v>4.6721000000000004</c:v>
                </c:pt>
                <c:pt idx="14">
                  <c:v>3.7242999999999999</c:v>
                </c:pt>
                <c:pt idx="15">
                  <c:v>4.1367000000000003</c:v>
                </c:pt>
                <c:pt idx="16">
                  <c:v>2.8451</c:v>
                </c:pt>
                <c:pt idx="17">
                  <c:v>8.1959</c:v>
                </c:pt>
                <c:pt idx="18">
                  <c:v>6.4870999999999999</c:v>
                </c:pt>
                <c:pt idx="19">
                  <c:v>4.1367000000000003</c:v>
                </c:pt>
                <c:pt idx="20">
                  <c:v>3.9868000000000001</c:v>
                </c:pt>
                <c:pt idx="21">
                  <c:v>1.7782</c:v>
                </c:pt>
                <c:pt idx="22">
                  <c:v>1.7782</c:v>
                </c:pt>
                <c:pt idx="23">
                  <c:v>8.1461000000000006</c:v>
                </c:pt>
                <c:pt idx="24">
                  <c:v>6.2855999999999996</c:v>
                </c:pt>
                <c:pt idx="25">
                  <c:v>3.9394999999999998</c:v>
                </c:pt>
                <c:pt idx="26">
                  <c:v>3.5682</c:v>
                </c:pt>
                <c:pt idx="27">
                  <c:v>3.4683000000000002</c:v>
                </c:pt>
                <c:pt idx="28">
                  <c:v>3.0253000000000001</c:v>
                </c:pt>
                <c:pt idx="29">
                  <c:v>8.1760999999999999</c:v>
                </c:pt>
                <c:pt idx="30">
                  <c:v>6.3010000000000002</c:v>
                </c:pt>
                <c:pt idx="31">
                  <c:v>4.1673</c:v>
                </c:pt>
                <c:pt idx="32">
                  <c:v>3.1139000000000001</c:v>
                </c:pt>
                <c:pt idx="33">
                  <c:v>2.9731000000000001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'12662_Coroller'!$A$39:$A$139</c:f>
              <c:numCache>
                <c:formatCode>0.00</c:formatCode>
                <c:ptCount val="101"/>
                <c:pt idx="0">
                  <c:v>0</c:v>
                </c:pt>
                <c:pt idx="1">
                  <c:v>7.5015999999999999E-2</c:v>
                </c:pt>
                <c:pt idx="2">
                  <c:v>0.150032</c:v>
                </c:pt>
                <c:pt idx="3">
                  <c:v>0.225048</c:v>
                </c:pt>
                <c:pt idx="4">
                  <c:v>0.300064</c:v>
                </c:pt>
                <c:pt idx="5">
                  <c:v>0.37507999999999997</c:v>
                </c:pt>
                <c:pt idx="6">
                  <c:v>0.45009599999999994</c:v>
                </c:pt>
                <c:pt idx="7">
                  <c:v>0.52511199999999991</c:v>
                </c:pt>
                <c:pt idx="8">
                  <c:v>0.60012799999999988</c:v>
                </c:pt>
                <c:pt idx="9">
                  <c:v>0.67514399999999986</c:v>
                </c:pt>
                <c:pt idx="10">
                  <c:v>0.75015999999999983</c:v>
                </c:pt>
                <c:pt idx="11">
                  <c:v>0.8251759999999998</c:v>
                </c:pt>
                <c:pt idx="12">
                  <c:v>0.90019199999999977</c:v>
                </c:pt>
                <c:pt idx="13">
                  <c:v>0.97520799999999974</c:v>
                </c:pt>
                <c:pt idx="14">
                  <c:v>1.0502239999999998</c:v>
                </c:pt>
                <c:pt idx="15">
                  <c:v>1.1252399999999998</c:v>
                </c:pt>
                <c:pt idx="16">
                  <c:v>1.2002559999999998</c:v>
                </c:pt>
                <c:pt idx="17">
                  <c:v>1.2752719999999997</c:v>
                </c:pt>
                <c:pt idx="18">
                  <c:v>1.3502879999999997</c:v>
                </c:pt>
                <c:pt idx="19">
                  <c:v>1.4253039999999997</c:v>
                </c:pt>
                <c:pt idx="20">
                  <c:v>1.5003199999999997</c:v>
                </c:pt>
                <c:pt idx="21">
                  <c:v>1.5753359999999996</c:v>
                </c:pt>
                <c:pt idx="22">
                  <c:v>1.6503519999999996</c:v>
                </c:pt>
                <c:pt idx="23">
                  <c:v>1.7253679999999996</c:v>
                </c:pt>
                <c:pt idx="24">
                  <c:v>1.8003839999999995</c:v>
                </c:pt>
                <c:pt idx="25">
                  <c:v>1.8753999999999995</c:v>
                </c:pt>
                <c:pt idx="26">
                  <c:v>1.9504159999999995</c:v>
                </c:pt>
                <c:pt idx="27">
                  <c:v>2.0254319999999995</c:v>
                </c:pt>
                <c:pt idx="28">
                  <c:v>2.1004479999999996</c:v>
                </c:pt>
                <c:pt idx="29">
                  <c:v>2.1754639999999998</c:v>
                </c:pt>
                <c:pt idx="30">
                  <c:v>2.25048</c:v>
                </c:pt>
                <c:pt idx="31">
                  <c:v>2.3254960000000002</c:v>
                </c:pt>
                <c:pt idx="32">
                  <c:v>2.4005120000000004</c:v>
                </c:pt>
                <c:pt idx="33">
                  <c:v>2.4755280000000006</c:v>
                </c:pt>
                <c:pt idx="34">
                  <c:v>2.5505440000000008</c:v>
                </c:pt>
                <c:pt idx="35">
                  <c:v>2.625560000000001</c:v>
                </c:pt>
                <c:pt idx="36">
                  <c:v>2.7005760000000012</c:v>
                </c:pt>
                <c:pt idx="37">
                  <c:v>2.7755920000000014</c:v>
                </c:pt>
                <c:pt idx="38">
                  <c:v>2.8506080000000016</c:v>
                </c:pt>
                <c:pt idx="39">
                  <c:v>2.9256240000000018</c:v>
                </c:pt>
                <c:pt idx="40">
                  <c:v>3.000640000000002</c:v>
                </c:pt>
                <c:pt idx="41">
                  <c:v>3.0756560000000022</c:v>
                </c:pt>
                <c:pt idx="42">
                  <c:v>3.1506720000000024</c:v>
                </c:pt>
                <c:pt idx="43">
                  <c:v>3.2256880000000026</c:v>
                </c:pt>
                <c:pt idx="44">
                  <c:v>3.3007040000000027</c:v>
                </c:pt>
                <c:pt idx="45">
                  <c:v>3.3757200000000029</c:v>
                </c:pt>
                <c:pt idx="46">
                  <c:v>3.4507360000000031</c:v>
                </c:pt>
                <c:pt idx="47">
                  <c:v>3.5257520000000033</c:v>
                </c:pt>
                <c:pt idx="48">
                  <c:v>3.6007680000000035</c:v>
                </c:pt>
                <c:pt idx="49">
                  <c:v>3.6757840000000037</c:v>
                </c:pt>
                <c:pt idx="50">
                  <c:v>3.7508000000000039</c:v>
                </c:pt>
                <c:pt idx="51">
                  <c:v>3.8258160000000041</c:v>
                </c:pt>
                <c:pt idx="52">
                  <c:v>3.9008320000000043</c:v>
                </c:pt>
                <c:pt idx="53">
                  <c:v>3.9758480000000045</c:v>
                </c:pt>
                <c:pt idx="54">
                  <c:v>4.0508640000000042</c:v>
                </c:pt>
                <c:pt idx="55">
                  <c:v>4.125880000000004</c:v>
                </c:pt>
                <c:pt idx="56">
                  <c:v>4.2008960000000037</c:v>
                </c:pt>
                <c:pt idx="57">
                  <c:v>4.2759120000000035</c:v>
                </c:pt>
                <c:pt idx="58">
                  <c:v>4.3509280000000032</c:v>
                </c:pt>
                <c:pt idx="59">
                  <c:v>4.425944000000003</c:v>
                </c:pt>
                <c:pt idx="60">
                  <c:v>4.5009600000000027</c:v>
                </c:pt>
                <c:pt idx="61">
                  <c:v>4.5759760000000025</c:v>
                </c:pt>
                <c:pt idx="62">
                  <c:v>4.6509920000000022</c:v>
                </c:pt>
                <c:pt idx="63">
                  <c:v>4.726008000000002</c:v>
                </c:pt>
                <c:pt idx="64">
                  <c:v>4.8010240000000017</c:v>
                </c:pt>
                <c:pt idx="65">
                  <c:v>4.8760400000000015</c:v>
                </c:pt>
                <c:pt idx="66">
                  <c:v>4.9510560000000012</c:v>
                </c:pt>
                <c:pt idx="67">
                  <c:v>5.026072000000001</c:v>
                </c:pt>
                <c:pt idx="68">
                  <c:v>5.1010880000000007</c:v>
                </c:pt>
                <c:pt idx="69">
                  <c:v>5.1761040000000005</c:v>
                </c:pt>
                <c:pt idx="70">
                  <c:v>5.2511200000000002</c:v>
                </c:pt>
                <c:pt idx="71">
                  <c:v>5.326136</c:v>
                </c:pt>
                <c:pt idx="72">
                  <c:v>5.4011519999999997</c:v>
                </c:pt>
                <c:pt idx="73">
                  <c:v>5.4761679999999995</c:v>
                </c:pt>
                <c:pt idx="74">
                  <c:v>5.5511839999999992</c:v>
                </c:pt>
                <c:pt idx="75">
                  <c:v>5.626199999999999</c:v>
                </c:pt>
                <c:pt idx="76">
                  <c:v>5.7012159999999987</c:v>
                </c:pt>
                <c:pt idx="77">
                  <c:v>5.7762319999999985</c:v>
                </c:pt>
                <c:pt idx="78">
                  <c:v>5.8512479999999982</c:v>
                </c:pt>
                <c:pt idx="79">
                  <c:v>5.926263999999998</c:v>
                </c:pt>
                <c:pt idx="80">
                  <c:v>6.0012799999999977</c:v>
                </c:pt>
                <c:pt idx="81">
                  <c:v>6.0762959999999975</c:v>
                </c:pt>
                <c:pt idx="82">
                  <c:v>6.1513119999999972</c:v>
                </c:pt>
                <c:pt idx="83">
                  <c:v>6.226327999999997</c:v>
                </c:pt>
                <c:pt idx="84">
                  <c:v>6.3013439999999967</c:v>
                </c:pt>
                <c:pt idx="85">
                  <c:v>6.3763599999999965</c:v>
                </c:pt>
                <c:pt idx="86">
                  <c:v>6.4513759999999962</c:v>
                </c:pt>
                <c:pt idx="87">
                  <c:v>6.526391999999996</c:v>
                </c:pt>
                <c:pt idx="88">
                  <c:v>6.6014079999999957</c:v>
                </c:pt>
                <c:pt idx="89">
                  <c:v>6.6764239999999955</c:v>
                </c:pt>
                <c:pt idx="90">
                  <c:v>6.7514399999999952</c:v>
                </c:pt>
                <c:pt idx="91">
                  <c:v>6.826455999999995</c:v>
                </c:pt>
                <c:pt idx="92">
                  <c:v>6.9014719999999947</c:v>
                </c:pt>
                <c:pt idx="93">
                  <c:v>6.9764879999999945</c:v>
                </c:pt>
                <c:pt idx="94">
                  <c:v>7.0515039999999942</c:v>
                </c:pt>
                <c:pt idx="95">
                  <c:v>7.126519999999994</c:v>
                </c:pt>
                <c:pt idx="96">
                  <c:v>7.2015359999999937</c:v>
                </c:pt>
                <c:pt idx="97">
                  <c:v>7.2765519999999935</c:v>
                </c:pt>
                <c:pt idx="98">
                  <c:v>7.3515679999999932</c:v>
                </c:pt>
                <c:pt idx="99">
                  <c:v>7.426583999999993</c:v>
                </c:pt>
                <c:pt idx="100">
                  <c:v>7.5015999999999927</c:v>
                </c:pt>
              </c:numCache>
            </c:numRef>
          </c:xVal>
          <c:yVal>
            <c:numRef>
              <c:f>'12662_Coroller'!$C$39:$C$139</c:f>
              <c:numCache>
                <c:formatCode>0.00</c:formatCode>
                <c:ptCount val="101"/>
                <c:pt idx="0">
                  <c:v>8.0879283202710077</c:v>
                </c:pt>
                <c:pt idx="1">
                  <c:v>8.0601347878920606</c:v>
                </c:pt>
                <c:pt idx="2">
                  <c:v>8.0173951086998798</c:v>
                </c:pt>
                <c:pt idx="3">
                  <c:v>7.9663156967896764</c:v>
                </c:pt>
                <c:pt idx="4">
                  <c:v>7.9089355128271066</c:v>
                </c:pt>
                <c:pt idx="5">
                  <c:v>7.8463640198723432</c:v>
                </c:pt>
                <c:pt idx="6">
                  <c:v>7.7793192155618369</c:v>
                </c:pt>
                <c:pt idx="7">
                  <c:v>7.708311609066544</c:v>
                </c:pt>
                <c:pt idx="8">
                  <c:v>7.6337267154932889</c:v>
                </c:pt>
                <c:pt idx="9">
                  <c:v>7.5558682391398833</c:v>
                </c:pt>
                <c:pt idx="10">
                  <c:v>7.4749831325562717</c:v>
                </c:pt>
                <c:pt idx="11">
                  <c:v>7.3912772693233517</c:v>
                </c:pt>
                <c:pt idx="12">
                  <c:v>7.3049258331008504</c:v>
                </c:pt>
                <c:pt idx="13">
                  <c:v>7.2160805425460035</c:v>
                </c:pt>
                <c:pt idx="14">
                  <c:v>7.1248748926878385</c:v>
                </c:pt>
                <c:pt idx="15">
                  <c:v>7.0314281129969407</c:v>
                </c:pt>
                <c:pt idx="16">
                  <c:v>6.9358482817801796</c:v>
                </c:pt>
                <c:pt idx="17">
                  <c:v>6.8382348889984605</c:v>
                </c:pt>
                <c:pt idx="18">
                  <c:v>6.7386810540572899</c:v>
                </c:pt>
                <c:pt idx="19">
                  <c:v>6.637275555669186</c:v>
                </c:pt>
                <c:pt idx="20">
                  <c:v>6.5341048038451941</c:v>
                </c:pt>
                <c:pt idx="21">
                  <c:v>6.4292548719697686</c:v>
                </c:pt>
                <c:pt idx="22">
                  <c:v>6.3228137055579685</c:v>
                </c:pt>
                <c:pt idx="23">
                  <c:v>6.2148736311970261</c:v>
                </c:pt>
                <c:pt idx="24">
                  <c:v>6.1055343025621438</c:v>
                </c:pt>
                <c:pt idx="25">
                  <c:v>5.9949062384119536</c:v>
                </c:pt>
                <c:pt idx="26">
                  <c:v>5.8831151272955511</c:v>
                </c:pt>
                <c:pt idx="27">
                  <c:v>5.77030709039387</c:v>
                </c:pt>
                <c:pt idx="28">
                  <c:v>5.6566550987274535</c:v>
                </c:pt>
                <c:pt idx="29">
                  <c:v>5.5423667190253019</c:v>
                </c:pt>
                <c:pt idx="30">
                  <c:v>5.4276932899544983</c:v>
                </c:pt>
                <c:pt idx="31">
                  <c:v>5.3129404712628299</c:v>
                </c:pt>
                <c:pt idx="32">
                  <c:v>5.1984798136675066</c:v>
                </c:pt>
                <c:pt idx="33">
                  <c:v>5.0847605096274719</c:v>
                </c:pt>
                <c:pt idx="34">
                  <c:v>4.9723197567199122</c:v>
                </c:pt>
                <c:pt idx="35">
                  <c:v>4.8617891999235896</c:v>
                </c:pt>
                <c:pt idx="36">
                  <c:v>4.7538938456623345</c:v>
                </c:pt>
                <c:pt idx="37">
                  <c:v>4.6494390092949347</c:v>
                </c:pt>
                <c:pt idx="38">
                  <c:v>4.549280903392761</c:v>
                </c:pt>
                <c:pt idx="39">
                  <c:v>4.4542782210402159</c:v>
                </c:pt>
                <c:pt idx="40">
                  <c:v>4.3652261264748597</c:v>
                </c:pt>
                <c:pt idx="41">
                  <c:v>4.2827801100037108</c:v>
                </c:pt>
                <c:pt idx="42">
                  <c:v>4.2073833049102536</c:v>
                </c:pt>
                <c:pt idx="43">
                  <c:v>4.1392139203410654</c:v>
                </c:pt>
                <c:pt idx="44">
                  <c:v>4.0781666535213574</c:v>
                </c:pt>
                <c:pt idx="45">
                  <c:v>4.0238732715758072</c:v>
                </c:pt>
                <c:pt idx="46">
                  <c:v>3.9757565000844379</c:v>
                </c:pt>
                <c:pt idx="47">
                  <c:v>3.9331029922264134</c:v>
                </c:pt>
                <c:pt idx="48">
                  <c:v>3.8951387816859437</c:v>
                </c:pt>
                <c:pt idx="49">
                  <c:v>3.8610939787857617</c:v>
                </c:pt>
                <c:pt idx="50">
                  <c:v>3.8302496895321245</c:v>
                </c:pt>
                <c:pt idx="51">
                  <c:v>3.8019660880396824</c:v>
                </c:pt>
                <c:pt idx="52">
                  <c:v>3.7756944722061183</c:v>
                </c:pt>
                <c:pt idx="53">
                  <c:v>3.7509777410428886</c:v>
                </c:pt>
                <c:pt idx="54">
                  <c:v>3.7274436934096542</c:v>
                </c:pt>
                <c:pt idx="55">
                  <c:v>3.7047946825698341</c:v>
                </c:pt>
                <c:pt idx="56">
                  <c:v>3.6827960854000508</c:v>
                </c:pt>
                <c:pt idx="57">
                  <c:v>3.661265092384586</c:v>
                </c:pt>
                <c:pt idx="58">
                  <c:v>3.6400606126506072</c:v>
                </c:pt>
                <c:pt idx="59">
                  <c:v>3.6190746156802938</c:v>
                </c:pt>
                <c:pt idx="60">
                  <c:v>3.5982249485792792</c:v>
                </c:pt>
                <c:pt idx="61">
                  <c:v>3.5774495176174539</c:v>
                </c:pt>
                <c:pt idx="62">
                  <c:v>3.5567016569399477</c:v>
                </c:pt>
                <c:pt idx="63">
                  <c:v>3.5359464908339255</c:v>
                </c:pt>
                <c:pt idx="64">
                  <c:v>3.5151581055707783</c:v>
                </c:pt>
                <c:pt idx="65">
                  <c:v>3.4943173683928701</c:v>
                </c:pt>
                <c:pt idx="66">
                  <c:v>3.4734102565172953</c:v>
                </c:pt>
                <c:pt idx="67">
                  <c:v>3.4524265837704222</c:v>
                </c:pt>
                <c:pt idx="68">
                  <c:v>3.4313590346322873</c:v>
                </c:pt>
                <c:pt idx="69">
                  <c:v>3.4102024343464312</c:v>
                </c:pt>
                <c:pt idx="70">
                  <c:v>3.3889531993125646</c:v>
                </c:pt>
                <c:pt idx="71">
                  <c:v>3.3676089245264849</c:v>
                </c:pt>
                <c:pt idx="72">
                  <c:v>3.3461680747883067</c:v>
                </c:pt>
                <c:pt idx="73">
                  <c:v>3.3246297542081118</c:v>
                </c:pt>
                <c:pt idx="74">
                  <c:v>3.3029935346060912</c:v>
                </c:pt>
                <c:pt idx="75">
                  <c:v>3.2812593280862274</c:v>
                </c:pt>
                <c:pt idx="76">
                  <c:v>3.2594272926542875</c:v>
                </c:pt>
                <c:pt idx="77">
                  <c:v>3.2374977624929113</c:v>
                </c:pt>
                <c:pt idx="78">
                  <c:v>3.2154711965912912</c:v>
                </c:pt>
                <c:pt idx="79">
                  <c:v>3.1933481410061573</c:v>
                </c:pt>
                <c:pt idx="80">
                  <c:v>3.1711292012232368</c:v>
                </c:pt>
                <c:pt idx="81">
                  <c:v>3.1488150219860915</c:v>
                </c:pt>
                <c:pt idx="82">
                  <c:v>3.1264062726332309</c:v>
                </c:pt>
                <c:pt idx="83">
                  <c:v>3.1039036364891577</c:v>
                </c:pt>
                <c:pt idx="84">
                  <c:v>3.0813078032320473</c:v>
                </c:pt>
                <c:pt idx="85">
                  <c:v>3.0586194634417549</c:v>
                </c:pt>
                <c:pt idx="86">
                  <c:v>3.0358393047408239</c:v>
                </c:pt>
                <c:pt idx="87">
                  <c:v>3.0129680090961841</c:v>
                </c:pt>
                <c:pt idx="88">
                  <c:v>2.9900062509640049</c:v>
                </c:pt>
                <c:pt idx="89">
                  <c:v>2.9669546960449811</c:v>
                </c:pt>
                <c:pt idx="90">
                  <c:v>2.9438140004798274</c:v>
                </c:pt>
                <c:pt idx="91">
                  <c:v>2.9205848103607739</c:v>
                </c:pt>
                <c:pt idx="92">
                  <c:v>2.8972677614686178</c:v>
                </c:pt>
                <c:pt idx="93">
                  <c:v>2.8738634791696342</c:v>
                </c:pt>
                <c:pt idx="94">
                  <c:v>2.8503725784247615</c:v>
                </c:pt>
                <c:pt idx="95">
                  <c:v>2.8267956638766649</c:v>
                </c:pt>
                <c:pt idx="96">
                  <c:v>2.8031333299899268</c:v>
                </c:pt>
                <c:pt idx="97">
                  <c:v>2.779386161226586</c:v>
                </c:pt>
                <c:pt idx="98">
                  <c:v>2.7555547322443252</c:v>
                </c:pt>
                <c:pt idx="99">
                  <c:v>2.7316396081082845</c:v>
                </c:pt>
                <c:pt idx="100">
                  <c:v>2.707641344510114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70720"/>
        <c:axId val="357571112"/>
      </c:scatterChart>
      <c:valAx>
        <c:axId val="357570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571112"/>
        <c:crosses val="autoZero"/>
        <c:crossBetween val="midCat"/>
      </c:valAx>
      <c:valAx>
        <c:axId val="357571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570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'12720_Coroller'!$A$2:$A$19</c:f>
              <c:numCache>
                <c:formatCode>0.00</c:formatCode>
                <c:ptCount val="18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1E-3</c:v>
                </c:pt>
                <c:pt idx="7">
                  <c:v>1.5009999999999999</c:v>
                </c:pt>
                <c:pt idx="8">
                  <c:v>3.0009999999999999</c:v>
                </c:pt>
                <c:pt idx="9">
                  <c:v>4.5010000000000003</c:v>
                </c:pt>
                <c:pt idx="10">
                  <c:v>6.0010000000000003</c:v>
                </c:pt>
                <c:pt idx="11">
                  <c:v>7.0010000000000003</c:v>
                </c:pt>
                <c:pt idx="12">
                  <c:v>1.5E-3</c:v>
                </c:pt>
                <c:pt idx="13">
                  <c:v>1.5015000000000001</c:v>
                </c:pt>
                <c:pt idx="14">
                  <c:v>3.0015000000000001</c:v>
                </c:pt>
                <c:pt idx="15">
                  <c:v>4.5015000000000001</c:v>
                </c:pt>
                <c:pt idx="16">
                  <c:v>6.0015000000000001</c:v>
                </c:pt>
                <c:pt idx="17">
                  <c:v>7.5015000000000001</c:v>
                </c:pt>
              </c:numCache>
            </c:numRef>
          </c:xVal>
          <c:yVal>
            <c:numRef>
              <c:f>'12720_Coroller'!$B$2:$B$19</c:f>
              <c:numCache>
                <c:formatCode>0.00</c:formatCode>
                <c:ptCount val="18"/>
                <c:pt idx="0">
                  <c:v>7.9031000000000002</c:v>
                </c:pt>
                <c:pt idx="1">
                  <c:v>6.3673999999999999</c:v>
                </c:pt>
                <c:pt idx="2">
                  <c:v>3.6989999999999998</c:v>
                </c:pt>
                <c:pt idx="3">
                  <c:v>3.5185</c:v>
                </c:pt>
                <c:pt idx="4">
                  <c:v>2.8195000000000001</c:v>
                </c:pt>
                <c:pt idx="5">
                  <c:v>2.8195000000000001</c:v>
                </c:pt>
                <c:pt idx="6">
                  <c:v>7.8632999999999997</c:v>
                </c:pt>
                <c:pt idx="7">
                  <c:v>6.6021000000000001</c:v>
                </c:pt>
                <c:pt idx="8">
                  <c:v>4.3221999999999996</c:v>
                </c:pt>
                <c:pt idx="9">
                  <c:v>3.4314</c:v>
                </c:pt>
                <c:pt idx="10">
                  <c:v>2.6021000000000001</c:v>
                </c:pt>
                <c:pt idx="11">
                  <c:v>3.9474</c:v>
                </c:pt>
                <c:pt idx="12">
                  <c:v>8.0792000000000002</c:v>
                </c:pt>
                <c:pt idx="13">
                  <c:v>6.6989999999999998</c:v>
                </c:pt>
                <c:pt idx="14">
                  <c:v>4.0128000000000004</c:v>
                </c:pt>
                <c:pt idx="15">
                  <c:v>4.0293999999999999</c:v>
                </c:pt>
                <c:pt idx="16">
                  <c:v>3.5390999999999999</c:v>
                </c:pt>
                <c:pt idx="17">
                  <c:v>3.0792000000000002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'12720_Coroller'!$A$23:$A$123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0.45008999999999999</c:v>
                </c:pt>
                <c:pt idx="7">
                  <c:v>0.52510499999999993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'12720_Coroller'!$C$23:$C$123</c:f>
              <c:numCache>
                <c:formatCode>0.00</c:formatCode>
                <c:ptCount val="101"/>
                <c:pt idx="0">
                  <c:v>7.9520522601584567</c:v>
                </c:pt>
                <c:pt idx="1">
                  <c:v>7.9403334056099677</c:v>
                </c:pt>
                <c:pt idx="2">
                  <c:v>7.9166038819932387</c:v>
                </c:pt>
                <c:pt idx="3">
                  <c:v>7.88432031509954</c:v>
                </c:pt>
                <c:pt idx="4">
                  <c:v>7.8448249831251253</c:v>
                </c:pt>
                <c:pt idx="5">
                  <c:v>7.7989231596234063</c:v>
                </c:pt>
                <c:pt idx="6">
                  <c:v>7.7471726333433262</c:v>
                </c:pt>
                <c:pt idx="7">
                  <c:v>7.6899914041294197</c:v>
                </c:pt>
                <c:pt idx="8">
                  <c:v>7.6277089303260039</c:v>
                </c:pt>
                <c:pt idx="9">
                  <c:v>7.5605942371337775</c:v>
                </c:pt>
                <c:pt idx="10">
                  <c:v>7.488872867992451</c:v>
                </c:pt>
                <c:pt idx="11">
                  <c:v>7.4127378373982884</c:v>
                </c:pt>
                <c:pt idx="12">
                  <c:v>7.332357096005091</c:v>
                </c:pt>
                <c:pt idx="13">
                  <c:v>7.247878846821636</c:v>
                </c:pt>
                <c:pt idx="14">
                  <c:v>7.1594354800713971</c:v>
                </c:pt>
                <c:pt idx="15">
                  <c:v>7.0671465951598043</c:v>
                </c:pt>
                <c:pt idx="16">
                  <c:v>6.9711214133855144</c:v>
                </c:pt>
                <c:pt idx="17">
                  <c:v>6.8714607917537949</c:v>
                </c:pt>
                <c:pt idx="18">
                  <c:v>6.7682589961664679</c:v>
                </c:pt>
                <c:pt idx="19">
                  <c:v>6.661605366303827</c:v>
                </c:pt>
                <c:pt idx="20">
                  <c:v>6.5515859974551409</c:v>
                </c:pt>
                <c:pt idx="21">
                  <c:v>6.4382855736829194</c:v>
                </c:pt>
                <c:pt idx="22">
                  <c:v>6.3217895123451164</c:v>
                </c:pt>
                <c:pt idx="23">
                  <c:v>6.2021866249359894</c:v>
                </c:pt>
                <c:pt idx="24">
                  <c:v>6.0795725685657809</c:v>
                </c:pt>
                <c:pt idx="25">
                  <c:v>5.9540544636380996</c:v>
                </c:pt>
                <c:pt idx="26">
                  <c:v>5.8257571958848775</c:v>
                </c:pt>
                <c:pt idx="27">
                  <c:v>5.694832114997542</c:v>
                </c:pt>
                <c:pt idx="28">
                  <c:v>5.5614690942978093</c:v>
                </c:pt>
                <c:pt idx="29">
                  <c:v>5.4259132193816439</c:v>
                </c:pt>
                <c:pt idx="30">
                  <c:v>5.2884876862046557</c:v>
                </c:pt>
                <c:pt idx="31">
                  <c:v>5.149624689352656</c:v>
                </c:pt>
                <c:pt idx="32">
                  <c:v>5.0099058906980058</c:v>
                </c:pt>
                <c:pt idx="33">
                  <c:v>4.8701129229800131</c:v>
                </c:pt>
                <c:pt idx="34">
                  <c:v>4.7312853501348773</c:v>
                </c:pt>
                <c:pt idx="35">
                  <c:v>4.5947772700175005</c:v>
                </c:pt>
                <c:pt idx="36">
                  <c:v>4.4622932962293209</c:v>
                </c:pt>
                <c:pt idx="37">
                  <c:v>4.33587127484242</c:v>
                </c:pt>
                <c:pt idx="38">
                  <c:v>4.2177699144629086</c:v>
                </c:pt>
                <c:pt idx="39">
                  <c:v>4.1102298572871065</c:v>
                </c:pt>
                <c:pt idx="40">
                  <c:v>4.0151228902623286</c:v>
                </c:pt>
                <c:pt idx="41">
                  <c:v>3.9335798518582932</c:v>
                </c:pt>
                <c:pt idx="42">
                  <c:v>3.8657437291538383</c:v>
                </c:pt>
                <c:pt idx="43">
                  <c:v>3.8107654873796015</c:v>
                </c:pt>
                <c:pt idx="44">
                  <c:v>3.7670438630742269</c:v>
                </c:pt>
                <c:pt idx="45">
                  <c:v>3.7325931433414481</c:v>
                </c:pt>
                <c:pt idx="46">
                  <c:v>3.7053922789220546</c:v>
                </c:pt>
                <c:pt idx="47">
                  <c:v>3.6836236401152989</c:v>
                </c:pt>
                <c:pt idx="48">
                  <c:v>3.6657857128057336</c:v>
                </c:pt>
                <c:pt idx="49">
                  <c:v>3.6507107814786139</c:v>
                </c:pt>
                <c:pt idx="50">
                  <c:v>3.6375294173172454</c:v>
                </c:pt>
                <c:pt idx="51">
                  <c:v>3.62561454441652</c:v>
                </c:pt>
                <c:pt idx="52">
                  <c:v>3.6145244374215353</c:v>
                </c:pt>
                <c:pt idx="53">
                  <c:v>3.6039534730693088</c:v>
                </c:pt>
                <c:pt idx="54">
                  <c:v>3.5936931595067718</c:v>
                </c:pt>
                <c:pt idx="55">
                  <c:v>3.5836029052370768</c:v>
                </c:pt>
                <c:pt idx="56">
                  <c:v>3.5735888509406082</c:v>
                </c:pt>
                <c:pt idx="57">
                  <c:v>3.5635889095829545</c:v>
                </c:pt>
                <c:pt idx="58">
                  <c:v>3.5535623801501361</c:v>
                </c:pt>
                <c:pt idx="59">
                  <c:v>3.5434828338443412</c:v>
                </c:pt>
                <c:pt idx="60">
                  <c:v>3.5333332942425297</c:v>
                </c:pt>
                <c:pt idx="61">
                  <c:v>3.5231030012222235</c:v>
                </c:pt>
                <c:pt idx="62">
                  <c:v>3.5127852553910821</c:v>
                </c:pt>
                <c:pt idx="63">
                  <c:v>3.5023759924925546</c:v>
                </c:pt>
                <c:pt idx="64">
                  <c:v>3.4918728468382003</c:v>
                </c:pt>
                <c:pt idx="65">
                  <c:v>3.4812745398932079</c:v>
                </c:pt>
                <c:pt idx="66">
                  <c:v>3.4705804835632792</c:v>
                </c:pt>
                <c:pt idx="67">
                  <c:v>3.4597905243288611</c:v>
                </c:pt>
                <c:pt idx="68">
                  <c:v>3.4489047792022709</c:v>
                </c:pt>
                <c:pt idx="69">
                  <c:v>3.4379235311861662</c:v>
                </c:pt>
                <c:pt idx="70">
                  <c:v>3.4268471630617636</c:v>
                </c:pt>
                <c:pt idx="71">
                  <c:v>3.415676115725272</c:v>
                </c:pt>
                <c:pt idx="72">
                  <c:v>3.4044108621559168</c:v>
                </c:pt>
                <c:pt idx="73">
                  <c:v>3.3930518912807446</c:v>
                </c:pt>
                <c:pt idx="74">
                  <c:v>3.3815996980692904</c:v>
                </c:pt>
                <c:pt idx="75">
                  <c:v>3.3700547775269198</c:v>
                </c:pt>
                <c:pt idx="76">
                  <c:v>3.3584176211132277</c:v>
                </c:pt>
                <c:pt idx="77">
                  <c:v>3.3466887146592281</c:v>
                </c:pt>
                <c:pt idx="78">
                  <c:v>3.334868537204402</c:v>
                </c:pt>
                <c:pt idx="79">
                  <c:v>3.3229575603937729</c:v>
                </c:pt>
                <c:pt idx="80">
                  <c:v>3.3109562482126629</c:v>
                </c:pt>
                <c:pt idx="81">
                  <c:v>3.2988650569225224</c:v>
                </c:pt>
                <c:pt idx="82">
                  <c:v>3.2866844351144162</c:v>
                </c:pt>
                <c:pt idx="83">
                  <c:v>3.2744148238295789</c:v>
                </c:pt>
                <c:pt idx="84">
                  <c:v>3.2620566567165659</c:v>
                </c:pt>
                <c:pt idx="85">
                  <c:v>3.2496103602068236</c:v>
                </c:pt>
                <c:pt idx="86">
                  <c:v>3.2370763536979315</c:v>
                </c:pt>
                <c:pt idx="87">
                  <c:v>3.2244550497382742</c:v>
                </c:pt>
                <c:pt idx="88">
                  <c:v>3.2117468542095877</c:v>
                </c:pt>
                <c:pt idx="89">
                  <c:v>3.1989521665054172</c:v>
                </c:pt>
                <c:pt idx="90">
                  <c:v>3.1860713797044733</c:v>
                </c:pt>
                <c:pt idx="91">
                  <c:v>3.1731048807384257</c:v>
                </c:pt>
                <c:pt idx="92">
                  <c:v>3.1600530505539819</c:v>
                </c:pt>
                <c:pt idx="93">
                  <c:v>3.1469162642692896</c:v>
                </c:pt>
                <c:pt idx="94">
                  <c:v>3.1336948913247866</c:v>
                </c:pt>
                <c:pt idx="95">
                  <c:v>3.1203892956286805</c:v>
                </c:pt>
                <c:pt idx="96">
                  <c:v>3.1069998356972652</c:v>
                </c:pt>
                <c:pt idx="97">
                  <c:v>3.0935268647902783</c:v>
                </c:pt>
                <c:pt idx="98">
                  <c:v>3.0799707310415165</c:v>
                </c:pt>
                <c:pt idx="99">
                  <c:v>3.0663317775849106</c:v>
                </c:pt>
                <c:pt idx="100">
                  <c:v>3.0526103426762599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11840"/>
        <c:axId val="89711448"/>
      </c:scatterChart>
      <c:valAx>
        <c:axId val="89711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9711448"/>
        <c:crosses val="autoZero"/>
        <c:crossBetween val="midCat"/>
      </c:valAx>
      <c:valAx>
        <c:axId val="89711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9711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'12745_Coroller'!$A$2:$A$19</c:f>
              <c:numCache>
                <c:formatCode>0.00</c:formatCode>
                <c:ptCount val="18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1E-3</c:v>
                </c:pt>
                <c:pt idx="7">
                  <c:v>1.5009999999999999</c:v>
                </c:pt>
                <c:pt idx="8">
                  <c:v>3.0009999999999999</c:v>
                </c:pt>
                <c:pt idx="9">
                  <c:v>4.5010000000000003</c:v>
                </c:pt>
                <c:pt idx="10">
                  <c:v>6.0010000000000003</c:v>
                </c:pt>
                <c:pt idx="11">
                  <c:v>7.0010000000000003</c:v>
                </c:pt>
                <c:pt idx="12">
                  <c:v>1.5E-3</c:v>
                </c:pt>
                <c:pt idx="13">
                  <c:v>1.5015000000000001</c:v>
                </c:pt>
                <c:pt idx="14">
                  <c:v>3.0015000000000001</c:v>
                </c:pt>
                <c:pt idx="15">
                  <c:v>4.5015000000000001</c:v>
                </c:pt>
                <c:pt idx="16">
                  <c:v>6.0015000000000001</c:v>
                </c:pt>
                <c:pt idx="17">
                  <c:v>7.5015000000000001</c:v>
                </c:pt>
              </c:numCache>
            </c:numRef>
          </c:xVal>
          <c:yVal>
            <c:numRef>
              <c:f>'12745_Coroller'!$B$2:$B$19</c:f>
              <c:numCache>
                <c:formatCode>0.00</c:formatCode>
                <c:ptCount val="18"/>
                <c:pt idx="0">
                  <c:v>8.0681999999999992</c:v>
                </c:pt>
                <c:pt idx="1">
                  <c:v>6.6989999999999998</c:v>
                </c:pt>
                <c:pt idx="2">
                  <c:v>3.7242999999999999</c:v>
                </c:pt>
                <c:pt idx="3">
                  <c:v>3</c:v>
                </c:pt>
                <c:pt idx="4">
                  <c:v>3.8020999999999998</c:v>
                </c:pt>
                <c:pt idx="5">
                  <c:v>3.2694999999999999</c:v>
                </c:pt>
                <c:pt idx="6">
                  <c:v>8.2553000000000001</c:v>
                </c:pt>
                <c:pt idx="7">
                  <c:v>6.6989999999999998</c:v>
                </c:pt>
                <c:pt idx="8">
                  <c:v>4.4099000000000004</c:v>
                </c:pt>
                <c:pt idx="9">
                  <c:v>4.3075000000000001</c:v>
                </c:pt>
                <c:pt idx="10">
                  <c:v>2.7782</c:v>
                </c:pt>
                <c:pt idx="11">
                  <c:v>1.7782</c:v>
                </c:pt>
                <c:pt idx="12">
                  <c:v>8.0792000000000002</c:v>
                </c:pt>
                <c:pt idx="13">
                  <c:v>7.2041000000000004</c:v>
                </c:pt>
                <c:pt idx="14">
                  <c:v>4.4099000000000004</c:v>
                </c:pt>
                <c:pt idx="15">
                  <c:v>3.9030999999999998</c:v>
                </c:pt>
                <c:pt idx="16">
                  <c:v>4.2041000000000004</c:v>
                </c:pt>
                <c:pt idx="17">
                  <c:v>2.9030999999999998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'12745_Coroller'!$A$23:$A$123</c:f>
              <c:numCache>
                <c:formatCode>0.00</c:formatCode>
                <c:ptCount val="101"/>
                <c:pt idx="0">
                  <c:v>0</c:v>
                </c:pt>
                <c:pt idx="1">
                  <c:v>7.5014999999999998E-2</c:v>
                </c:pt>
                <c:pt idx="2">
                  <c:v>0.15003</c:v>
                </c:pt>
                <c:pt idx="3">
                  <c:v>0.225045</c:v>
                </c:pt>
                <c:pt idx="4">
                  <c:v>0.30005999999999999</c:v>
                </c:pt>
                <c:pt idx="5">
                  <c:v>0.37507499999999999</c:v>
                </c:pt>
                <c:pt idx="6">
                  <c:v>0.45008999999999999</c:v>
                </c:pt>
                <c:pt idx="7">
                  <c:v>0.52510499999999993</c:v>
                </c:pt>
                <c:pt idx="8">
                  <c:v>0.60011999999999999</c:v>
                </c:pt>
                <c:pt idx="9">
                  <c:v>0.67513500000000004</c:v>
                </c:pt>
                <c:pt idx="10">
                  <c:v>0.75015000000000009</c:v>
                </c:pt>
                <c:pt idx="11">
                  <c:v>0.82516500000000015</c:v>
                </c:pt>
                <c:pt idx="12">
                  <c:v>0.9001800000000002</c:v>
                </c:pt>
                <c:pt idx="13">
                  <c:v>0.97519500000000026</c:v>
                </c:pt>
                <c:pt idx="14">
                  <c:v>1.0502100000000003</c:v>
                </c:pt>
                <c:pt idx="15">
                  <c:v>1.1252250000000004</c:v>
                </c:pt>
                <c:pt idx="16">
                  <c:v>1.2002400000000004</c:v>
                </c:pt>
                <c:pt idx="17">
                  <c:v>1.2752550000000005</c:v>
                </c:pt>
                <c:pt idx="18">
                  <c:v>1.3502700000000005</c:v>
                </c:pt>
                <c:pt idx="19">
                  <c:v>1.4252850000000006</c:v>
                </c:pt>
                <c:pt idx="20">
                  <c:v>1.5003000000000006</c:v>
                </c:pt>
                <c:pt idx="21">
                  <c:v>1.5753150000000007</c:v>
                </c:pt>
                <c:pt idx="22">
                  <c:v>1.6503300000000007</c:v>
                </c:pt>
                <c:pt idx="23">
                  <c:v>1.7253450000000008</c:v>
                </c:pt>
                <c:pt idx="24">
                  <c:v>1.8003600000000008</c:v>
                </c:pt>
                <c:pt idx="25">
                  <c:v>1.8753750000000009</c:v>
                </c:pt>
                <c:pt idx="26">
                  <c:v>1.950390000000001</c:v>
                </c:pt>
                <c:pt idx="27">
                  <c:v>2.025405000000001</c:v>
                </c:pt>
                <c:pt idx="28">
                  <c:v>2.1004200000000011</c:v>
                </c:pt>
                <c:pt idx="29">
                  <c:v>2.1754350000000011</c:v>
                </c:pt>
                <c:pt idx="30">
                  <c:v>2.2504500000000012</c:v>
                </c:pt>
                <c:pt idx="31">
                  <c:v>2.3254650000000012</c:v>
                </c:pt>
                <c:pt idx="32">
                  <c:v>2.4004800000000013</c:v>
                </c:pt>
                <c:pt idx="33">
                  <c:v>2.4754950000000013</c:v>
                </c:pt>
                <c:pt idx="34">
                  <c:v>2.5505100000000014</c:v>
                </c:pt>
                <c:pt idx="35">
                  <c:v>2.6255250000000014</c:v>
                </c:pt>
                <c:pt idx="36">
                  <c:v>2.7005400000000015</c:v>
                </c:pt>
                <c:pt idx="37">
                  <c:v>2.7755550000000015</c:v>
                </c:pt>
                <c:pt idx="38">
                  <c:v>2.8505700000000016</c:v>
                </c:pt>
                <c:pt idx="39">
                  <c:v>2.9255850000000017</c:v>
                </c:pt>
                <c:pt idx="40">
                  <c:v>3.0006000000000017</c:v>
                </c:pt>
                <c:pt idx="41">
                  <c:v>3.0756150000000018</c:v>
                </c:pt>
                <c:pt idx="42">
                  <c:v>3.1506300000000018</c:v>
                </c:pt>
                <c:pt idx="43">
                  <c:v>3.2256450000000019</c:v>
                </c:pt>
                <c:pt idx="44">
                  <c:v>3.3006600000000019</c:v>
                </c:pt>
                <c:pt idx="45">
                  <c:v>3.375675000000002</c:v>
                </c:pt>
                <c:pt idx="46">
                  <c:v>3.450690000000002</c:v>
                </c:pt>
                <c:pt idx="47">
                  <c:v>3.5257050000000021</c:v>
                </c:pt>
                <c:pt idx="48">
                  <c:v>3.6007200000000021</c:v>
                </c:pt>
                <c:pt idx="49">
                  <c:v>3.6757350000000022</c:v>
                </c:pt>
                <c:pt idx="50">
                  <c:v>3.7507500000000022</c:v>
                </c:pt>
                <c:pt idx="51">
                  <c:v>3.8257650000000023</c:v>
                </c:pt>
                <c:pt idx="52">
                  <c:v>3.9007800000000024</c:v>
                </c:pt>
                <c:pt idx="53">
                  <c:v>3.9757950000000024</c:v>
                </c:pt>
                <c:pt idx="54">
                  <c:v>4.050810000000002</c:v>
                </c:pt>
                <c:pt idx="55">
                  <c:v>4.1258250000000016</c:v>
                </c:pt>
                <c:pt idx="56">
                  <c:v>4.2008400000000012</c:v>
                </c:pt>
                <c:pt idx="57">
                  <c:v>4.2758550000000008</c:v>
                </c:pt>
                <c:pt idx="58">
                  <c:v>4.3508700000000005</c:v>
                </c:pt>
                <c:pt idx="59">
                  <c:v>4.4258850000000001</c:v>
                </c:pt>
                <c:pt idx="60">
                  <c:v>4.5008999999999997</c:v>
                </c:pt>
                <c:pt idx="61">
                  <c:v>4.5759149999999993</c:v>
                </c:pt>
                <c:pt idx="62">
                  <c:v>4.6509299999999989</c:v>
                </c:pt>
                <c:pt idx="63">
                  <c:v>4.7259449999999985</c:v>
                </c:pt>
                <c:pt idx="64">
                  <c:v>4.8009599999999981</c:v>
                </c:pt>
                <c:pt idx="65">
                  <c:v>4.8759749999999977</c:v>
                </c:pt>
                <c:pt idx="66">
                  <c:v>4.9509899999999973</c:v>
                </c:pt>
                <c:pt idx="67">
                  <c:v>5.0260049999999969</c:v>
                </c:pt>
                <c:pt idx="68">
                  <c:v>5.1010199999999966</c:v>
                </c:pt>
                <c:pt idx="69">
                  <c:v>5.1760349999999962</c:v>
                </c:pt>
                <c:pt idx="70">
                  <c:v>5.2510499999999958</c:v>
                </c:pt>
                <c:pt idx="71">
                  <c:v>5.3260649999999954</c:v>
                </c:pt>
                <c:pt idx="72">
                  <c:v>5.401079999999995</c:v>
                </c:pt>
                <c:pt idx="73">
                  <c:v>5.4760949999999946</c:v>
                </c:pt>
                <c:pt idx="74">
                  <c:v>5.5511099999999942</c:v>
                </c:pt>
                <c:pt idx="75">
                  <c:v>5.6261249999999938</c:v>
                </c:pt>
                <c:pt idx="76">
                  <c:v>5.7011399999999934</c:v>
                </c:pt>
                <c:pt idx="77">
                  <c:v>5.776154999999993</c:v>
                </c:pt>
                <c:pt idx="78">
                  <c:v>5.8511699999999927</c:v>
                </c:pt>
                <c:pt idx="79">
                  <c:v>5.9261849999999923</c:v>
                </c:pt>
                <c:pt idx="80">
                  <c:v>6.0011999999999919</c:v>
                </c:pt>
                <c:pt idx="81">
                  <c:v>6.0762149999999915</c:v>
                </c:pt>
                <c:pt idx="82">
                  <c:v>6.1512299999999911</c:v>
                </c:pt>
                <c:pt idx="83">
                  <c:v>6.2262449999999907</c:v>
                </c:pt>
                <c:pt idx="84">
                  <c:v>6.3012599999999903</c:v>
                </c:pt>
                <c:pt idx="85">
                  <c:v>6.3762749999999899</c:v>
                </c:pt>
                <c:pt idx="86">
                  <c:v>6.4512899999999895</c:v>
                </c:pt>
                <c:pt idx="87">
                  <c:v>6.5263049999999891</c:v>
                </c:pt>
                <c:pt idx="88">
                  <c:v>6.6013199999999888</c:v>
                </c:pt>
                <c:pt idx="89">
                  <c:v>6.6763349999999884</c:v>
                </c:pt>
                <c:pt idx="90">
                  <c:v>6.751349999999988</c:v>
                </c:pt>
                <c:pt idx="91">
                  <c:v>6.8263649999999876</c:v>
                </c:pt>
                <c:pt idx="92">
                  <c:v>6.9013799999999872</c:v>
                </c:pt>
                <c:pt idx="93">
                  <c:v>6.9763949999999868</c:v>
                </c:pt>
                <c:pt idx="94">
                  <c:v>7.0514099999999864</c:v>
                </c:pt>
                <c:pt idx="95">
                  <c:v>7.126424999999986</c:v>
                </c:pt>
                <c:pt idx="96">
                  <c:v>7.2014399999999856</c:v>
                </c:pt>
                <c:pt idx="97">
                  <c:v>7.2764549999999852</c:v>
                </c:pt>
                <c:pt idx="98">
                  <c:v>7.3514699999999849</c:v>
                </c:pt>
                <c:pt idx="99">
                  <c:v>7.4264849999999845</c:v>
                </c:pt>
                <c:pt idx="100">
                  <c:v>7.5014999999999841</c:v>
                </c:pt>
              </c:numCache>
            </c:numRef>
          </c:xVal>
          <c:yVal>
            <c:numRef>
              <c:f>'12745_Coroller'!$C$23:$C$123</c:f>
              <c:numCache>
                <c:formatCode>0.00</c:formatCode>
                <c:ptCount val="101"/>
                <c:pt idx="0">
                  <c:v>8.1336022009562186</c:v>
                </c:pt>
                <c:pt idx="1">
                  <c:v>8.1299878584952801</c:v>
                </c:pt>
                <c:pt idx="2">
                  <c:v>8.1195834037731167</c:v>
                </c:pt>
                <c:pt idx="3">
                  <c:v>8.1026232724491152</c:v>
                </c:pt>
                <c:pt idx="4">
                  <c:v>8.0792284139957289</c:v>
                </c:pt>
                <c:pt idx="5">
                  <c:v>8.0494820099595064</c:v>
                </c:pt>
                <c:pt idx="6">
                  <c:v>8.0134475711563926</c:v>
                </c:pt>
                <c:pt idx="7">
                  <c:v>7.9711765134214883</c:v>
                </c:pt>
                <c:pt idx="8">
                  <c:v>7.9227120921232412</c:v>
                </c:pt>
                <c:pt idx="9">
                  <c:v>7.8680917285850613</c:v>
                </c:pt>
                <c:pt idx="10">
                  <c:v>7.8073485201352071</c:v>
                </c:pt>
                <c:pt idx="11">
                  <c:v>7.7405122998711269</c:v>
                </c:pt>
                <c:pt idx="12">
                  <c:v>7.667610439226908</c:v>
                </c:pt>
                <c:pt idx="13">
                  <c:v>7.5886685088420665</c:v>
                </c:pt>
                <c:pt idx="14">
                  <c:v>7.5037108778214439</c:v>
                </c:pt>
                <c:pt idx="15">
                  <c:v>7.4127613181195029</c:v>
                </c:pt>
                <c:pt idx="16">
                  <c:v>7.3158436819005104</c:v>
                </c:pt>
                <c:pt idx="17">
                  <c:v>7.2129827335732672</c:v>
                </c:pt>
                <c:pt idx="18">
                  <c:v>7.1042052467138621</c:v>
                </c:pt>
                <c:pt idx="19">
                  <c:v>6.9895415246454515</c:v>
                </c:pt>
                <c:pt idx="20">
                  <c:v>6.8690275817255468</c:v>
                </c:pt>
                <c:pt idx="21">
                  <c:v>6.7427083463027815</c:v>
                </c:pt>
                <c:pt idx="22">
                  <c:v>6.6106424410831242</c:v>
                </c:pt>
                <c:pt idx="23">
                  <c:v>6.4729094013949782</c:v>
                </c:pt>
                <c:pt idx="24">
                  <c:v>6.3296206652880187</c:v>
                </c:pt>
                <c:pt idx="25">
                  <c:v>6.1809363949666984</c:v>
                </c:pt>
                <c:pt idx="26">
                  <c:v>6.0270912723770262</c:v>
                </c:pt>
                <c:pt idx="27">
                  <c:v>5.8684339503792087</c:v>
                </c:pt>
                <c:pt idx="28">
                  <c:v>5.705486814015873</c:v>
                </c:pt>
                <c:pt idx="29">
                  <c:v>5.53903466473606</c:v>
                </c:pt>
                <c:pt idx="30">
                  <c:v>5.3702512674214598</c:v>
                </c:pt>
                <c:pt idx="31">
                  <c:v>5.2008671610395911</c:v>
                </c:pt>
                <c:pt idx="32">
                  <c:v>5.0333619722170289</c:v>
                </c:pt>
                <c:pt idx="33">
                  <c:v>4.8711170527948848</c:v>
                </c:pt>
                <c:pt idx="34">
                  <c:v>4.718386174184876</c:v>
                </c:pt>
                <c:pt idx="35">
                  <c:v>4.5798781523858993</c:v>
                </c:pt>
                <c:pt idx="36">
                  <c:v>4.4598281613200506</c:v>
                </c:pt>
                <c:pt idx="37">
                  <c:v>4.3607872471692506</c:v>
                </c:pt>
                <c:pt idx="38">
                  <c:v>4.2827825356238218</c:v>
                </c:pt>
                <c:pt idx="39">
                  <c:v>4.2234366100564671</c:v>
                </c:pt>
                <c:pt idx="40">
                  <c:v>4.1789497784822824</c:v>
                </c:pt>
                <c:pt idx="41">
                  <c:v>4.1452738071557915</c:v>
                </c:pt>
                <c:pt idx="42">
                  <c:v>4.1189068372659401</c:v>
                </c:pt>
                <c:pt idx="43">
                  <c:v>4.0971896336528983</c:v>
                </c:pt>
                <c:pt idx="44">
                  <c:v>4.0782696044365645</c:v>
                </c:pt>
                <c:pt idx="45">
                  <c:v>4.0609296718041508</c:v>
                </c:pt>
                <c:pt idx="46">
                  <c:v>4.044402584119247</c:v>
                </c:pt>
                <c:pt idx="47">
                  <c:v>4.0282191344605378</c:v>
                </c:pt>
                <c:pt idx="48">
                  <c:v>4.0120991101699017</c:v>
                </c:pt>
                <c:pt idx="49">
                  <c:v>3.9958784437342865</c:v>
                </c:pt>
                <c:pt idx="50">
                  <c:v>3.9794627446736937</c:v>
                </c:pt>
                <c:pt idx="51">
                  <c:v>3.9627985997070638</c:v>
                </c:pt>
                <c:pt idx="52">
                  <c:v>3.9458562775169392</c:v>
                </c:pt>
                <c:pt idx="53">
                  <c:v>3.9286195154755519</c:v>
                </c:pt>
                <c:pt idx="54">
                  <c:v>3.9110795950686805</c:v>
                </c:pt>
                <c:pt idx="55">
                  <c:v>3.8932319611303661</c:v>
                </c:pt>
                <c:pt idx="56">
                  <c:v>3.8750743225299682</c:v>
                </c:pt>
                <c:pt idx="57">
                  <c:v>3.8566056011383423</c:v>
                </c:pt>
                <c:pt idx="58">
                  <c:v>3.837825358759102</c:v>
                </c:pt>
                <c:pt idx="59">
                  <c:v>3.8187334892041265</c:v>
                </c:pt>
                <c:pt idx="60">
                  <c:v>3.7993300552274447</c:v>
                </c:pt>
                <c:pt idx="61">
                  <c:v>3.7796152034212369</c:v>
                </c:pt>
                <c:pt idx="62">
                  <c:v>3.7595891204525693</c:v>
                </c:pt>
                <c:pt idx="63">
                  <c:v>3.7392520109015837</c:v>
                </c:pt>
                <c:pt idx="64">
                  <c:v>3.718604086222947</c:v>
                </c:pt>
                <c:pt idx="65">
                  <c:v>3.6976455593518818</c:v>
                </c:pt>
                <c:pt idx="66">
                  <c:v>3.6763766421326878</c:v>
                </c:pt>
                <c:pt idx="67">
                  <c:v>3.6547975441375264</c:v>
                </c:pt>
                <c:pt idx="68">
                  <c:v>3.6329084721592233</c:v>
                </c:pt>
                <c:pt idx="69">
                  <c:v>3.6107096300251542</c:v>
                </c:pt>
                <c:pt idx="70">
                  <c:v>3.5882012185608443</c:v>
                </c:pt>
                <c:pt idx="71">
                  <c:v>3.5653834356213197</c:v>
                </c:pt>
                <c:pt idx="72">
                  <c:v>3.5422564761516258</c:v>
                </c:pt>
                <c:pt idx="73">
                  <c:v>3.5188205322586557</c:v>
                </c:pt>
                <c:pt idx="74">
                  <c:v>3.4950757932861909</c:v>
                </c:pt>
                <c:pt idx="75">
                  <c:v>3.4710224458895991</c:v>
                </c:pt>
                <c:pt idx="76">
                  <c:v>3.4466606741086752</c:v>
                </c:pt>
                <c:pt idx="77">
                  <c:v>3.4219906594380749</c:v>
                </c:pt>
                <c:pt idx="78">
                  <c:v>3.3970125808951601</c:v>
                </c:pt>
                <c:pt idx="79">
                  <c:v>3.3717266150852718</c:v>
                </c:pt>
                <c:pt idx="80">
                  <c:v>3.3461329362645142</c:v>
                </c:pt>
                <c:pt idx="81">
                  <c:v>3.3202317164001456</c:v>
                </c:pt>
                <c:pt idx="82">
                  <c:v>3.2940231252286951</c:v>
                </c:pt>
                <c:pt idx="83">
                  <c:v>3.2675073303119113</c:v>
                </c:pt>
                <c:pt idx="84">
                  <c:v>3.2406844970906459</c:v>
                </c:pt>
                <c:pt idx="85">
                  <c:v>3.213554788936773</c:v>
                </c:pt>
                <c:pt idx="86">
                  <c:v>3.1861183672032407</c:v>
                </c:pt>
                <c:pt idx="87">
                  <c:v>3.1583753912723385</c:v>
                </c:pt>
                <c:pt idx="88">
                  <c:v>3.1303260186022661</c:v>
                </c:pt>
                <c:pt idx="89">
                  <c:v>3.1019704047720853</c:v>
                </c:pt>
                <c:pt idx="90">
                  <c:v>3.0733087035251208</c:v>
                </c:pt>
                <c:pt idx="91">
                  <c:v>3.0443410668108863</c:v>
                </c:pt>
                <c:pt idx="92">
                  <c:v>3.015067644825606</c:v>
                </c:pt>
                <c:pt idx="93">
                  <c:v>2.98548858605138</c:v>
                </c:pt>
                <c:pt idx="94">
                  <c:v>2.9556040372940644</c:v>
                </c:pt>
                <c:pt idx="95">
                  <c:v>2.9254141437199181</c:v>
                </c:pt>
                <c:pt idx="96">
                  <c:v>2.8949190488910701</c:v>
                </c:pt>
                <c:pt idx="97">
                  <c:v>2.8641188947998546</c:v>
                </c:pt>
                <c:pt idx="98">
                  <c:v>2.8330138219020622</c:v>
                </c:pt>
                <c:pt idx="99">
                  <c:v>2.8016039691491561</c:v>
                </c:pt>
                <c:pt idx="100">
                  <c:v>2.7698894740194913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10664"/>
        <c:axId val="89712232"/>
      </c:scatterChart>
      <c:valAx>
        <c:axId val="897106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9712232"/>
        <c:crosses val="autoZero"/>
        <c:crossBetween val="midCat"/>
      </c:valAx>
      <c:valAx>
        <c:axId val="89712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9710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11905</xdr:colOff>
      <xdr:row>14</xdr:row>
      <xdr:rowOff>184944</xdr:rowOff>
    </xdr:from>
    <xdr:to>
      <xdr:col>13</xdr:col>
      <xdr:colOff>166818</xdr:colOff>
      <xdr:row>36</xdr:row>
      <xdr:rowOff>76344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16</xdr:row>
      <xdr:rowOff>30162</xdr:rowOff>
    </xdr:from>
    <xdr:to>
      <xdr:col>14</xdr:col>
      <xdr:colOff>88237</xdr:colOff>
      <xdr:row>37</xdr:row>
      <xdr:rowOff>112062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</xdr:colOff>
      <xdr:row>15</xdr:row>
      <xdr:rowOff>42068</xdr:rowOff>
    </xdr:from>
    <xdr:to>
      <xdr:col>14</xdr:col>
      <xdr:colOff>95381</xdr:colOff>
      <xdr:row>36</xdr:row>
      <xdr:rowOff>123968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16</xdr:row>
      <xdr:rowOff>1587</xdr:rowOff>
    </xdr:from>
    <xdr:to>
      <xdr:col>14</xdr:col>
      <xdr:colOff>59662</xdr:colOff>
      <xdr:row>37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15</xdr:row>
      <xdr:rowOff>20637</xdr:rowOff>
    </xdr:from>
    <xdr:to>
      <xdr:col>13</xdr:col>
      <xdr:colOff>564487</xdr:colOff>
      <xdr:row>36</xdr:row>
      <xdr:rowOff>102537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1587</xdr:rowOff>
    </xdr:from>
    <xdr:to>
      <xdr:col>13</xdr:col>
      <xdr:colOff>604968</xdr:colOff>
      <xdr:row>37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15</xdr:row>
      <xdr:rowOff>34924</xdr:rowOff>
    </xdr:from>
    <xdr:to>
      <xdr:col>13</xdr:col>
      <xdr:colOff>135861</xdr:colOff>
      <xdr:row>36</xdr:row>
      <xdr:rowOff>116824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15</xdr:row>
      <xdr:rowOff>182562</xdr:rowOff>
    </xdr:from>
    <xdr:to>
      <xdr:col>14</xdr:col>
      <xdr:colOff>52519</xdr:colOff>
      <xdr:row>37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17</xdr:row>
      <xdr:rowOff>11112</xdr:rowOff>
    </xdr:from>
    <xdr:to>
      <xdr:col>13</xdr:col>
      <xdr:colOff>595443</xdr:colOff>
      <xdr:row>38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20637</xdr:rowOff>
    </xdr:from>
    <xdr:to>
      <xdr:col>13</xdr:col>
      <xdr:colOff>604968</xdr:colOff>
      <xdr:row>37</xdr:row>
      <xdr:rowOff>102537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16</xdr:row>
      <xdr:rowOff>1587</xdr:rowOff>
    </xdr:from>
    <xdr:to>
      <xdr:col>14</xdr:col>
      <xdr:colOff>78712</xdr:colOff>
      <xdr:row>37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15</xdr:row>
      <xdr:rowOff>182562</xdr:rowOff>
    </xdr:from>
    <xdr:to>
      <xdr:col>14</xdr:col>
      <xdr:colOff>59662</xdr:colOff>
      <xdr:row>37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17</xdr:row>
      <xdr:rowOff>1587</xdr:rowOff>
    </xdr:from>
    <xdr:to>
      <xdr:col>14</xdr:col>
      <xdr:colOff>42994</xdr:colOff>
      <xdr:row>38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16</xdr:row>
      <xdr:rowOff>11112</xdr:rowOff>
    </xdr:from>
    <xdr:to>
      <xdr:col>14</xdr:col>
      <xdr:colOff>42994</xdr:colOff>
      <xdr:row>37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tabSelected="1" zoomScale="80" zoomScaleNormal="80" workbookViewId="0"/>
  </sheetViews>
  <sheetFormatPr defaultRowHeight="15" x14ac:dyDescent="0.25"/>
  <cols>
    <col min="1" max="2" width="9.140625" style="3"/>
    <col min="3" max="3" width="12.5703125" style="3" bestFit="1" customWidth="1"/>
    <col min="4" max="4" width="13.7109375" style="3" bestFit="1" customWidth="1"/>
    <col min="5" max="16384" width="9.140625" style="3"/>
  </cols>
  <sheetData>
    <row r="1" spans="1:13" x14ac:dyDescent="0.25">
      <c r="B1" s="3" t="s">
        <v>10</v>
      </c>
      <c r="C1" s="3" t="s">
        <v>0</v>
      </c>
      <c r="D1" s="3" t="s">
        <v>1</v>
      </c>
      <c r="E1" s="3" t="s">
        <v>2</v>
      </c>
      <c r="F1" s="3" t="s">
        <v>9</v>
      </c>
    </row>
    <row r="2" spans="1:13" x14ac:dyDescent="0.25">
      <c r="A2" s="3">
        <v>1</v>
      </c>
      <c r="B2" s="3">
        <v>11253</v>
      </c>
      <c r="C2" s="3" t="s">
        <v>3</v>
      </c>
      <c r="D2" s="3" t="s">
        <v>11</v>
      </c>
      <c r="E2" s="6">
        <v>0</v>
      </c>
      <c r="F2" s="3">
        <v>8.0792000000000002</v>
      </c>
      <c r="G2" s="10"/>
      <c r="H2" s="10"/>
      <c r="M2" s="10"/>
    </row>
    <row r="3" spans="1:13" x14ac:dyDescent="0.25">
      <c r="A3" s="3">
        <v>2</v>
      </c>
      <c r="B3" s="3">
        <v>11253</v>
      </c>
      <c r="C3" s="3" t="s">
        <v>3</v>
      </c>
      <c r="D3" s="3" t="s">
        <v>11</v>
      </c>
      <c r="E3" s="6">
        <v>1.5</v>
      </c>
      <c r="F3" s="3">
        <v>7.0682</v>
      </c>
      <c r="G3" s="10"/>
      <c r="H3" s="10"/>
      <c r="M3" s="10"/>
    </row>
    <row r="4" spans="1:13" x14ac:dyDescent="0.25">
      <c r="A4" s="3">
        <v>3</v>
      </c>
      <c r="B4" s="3">
        <v>11253</v>
      </c>
      <c r="C4" s="3" t="s">
        <v>3</v>
      </c>
      <c r="D4" s="3" t="s">
        <v>11</v>
      </c>
      <c r="E4" s="6">
        <v>4.5</v>
      </c>
      <c r="F4" s="3">
        <v>3.1139000000000001</v>
      </c>
      <c r="G4" s="10"/>
      <c r="H4" s="10"/>
      <c r="M4" s="10"/>
    </row>
    <row r="5" spans="1:13" x14ac:dyDescent="0.25">
      <c r="A5" s="3">
        <v>4</v>
      </c>
      <c r="B5" s="3">
        <v>11253</v>
      </c>
      <c r="C5" s="3" t="s">
        <v>3</v>
      </c>
      <c r="D5" s="3" t="s">
        <v>11</v>
      </c>
      <c r="E5" s="6">
        <v>6</v>
      </c>
      <c r="F5" s="3">
        <v>2.6021000000000001</v>
      </c>
      <c r="G5" s="10"/>
      <c r="H5" s="10"/>
      <c r="M5" s="10"/>
    </row>
    <row r="6" spans="1:13" x14ac:dyDescent="0.25">
      <c r="A6" s="3">
        <v>5</v>
      </c>
      <c r="B6" s="3">
        <v>11253</v>
      </c>
      <c r="C6" s="3" t="s">
        <v>3</v>
      </c>
      <c r="D6" s="3" t="s">
        <v>11</v>
      </c>
      <c r="E6" s="6">
        <v>7.5</v>
      </c>
      <c r="F6" s="3">
        <v>1.7782</v>
      </c>
    </row>
    <row r="7" spans="1:13" x14ac:dyDescent="0.25">
      <c r="A7" s="3">
        <v>6</v>
      </c>
      <c r="B7" s="3">
        <v>11253</v>
      </c>
      <c r="C7" s="3" t="s">
        <v>4</v>
      </c>
      <c r="D7" s="3" t="s">
        <v>11</v>
      </c>
      <c r="E7" s="6">
        <v>0</v>
      </c>
      <c r="F7" s="3">
        <v>8</v>
      </c>
    </row>
    <row r="8" spans="1:13" x14ac:dyDescent="0.25">
      <c r="A8" s="3">
        <v>7</v>
      </c>
      <c r="B8" s="3">
        <v>11253</v>
      </c>
      <c r="C8" s="3" t="s">
        <v>4</v>
      </c>
      <c r="D8" s="3" t="s">
        <v>11</v>
      </c>
      <c r="E8" s="6">
        <v>1.5</v>
      </c>
      <c r="F8" s="3">
        <v>6.7558999999999996</v>
      </c>
    </row>
    <row r="9" spans="1:13" x14ac:dyDescent="0.25">
      <c r="A9" s="3">
        <v>8</v>
      </c>
      <c r="B9" s="3">
        <v>11253</v>
      </c>
      <c r="C9" s="3" t="s">
        <v>4</v>
      </c>
      <c r="D9" s="3" t="s">
        <v>11</v>
      </c>
      <c r="E9" s="6">
        <v>3</v>
      </c>
      <c r="F9" s="3">
        <v>3.5185</v>
      </c>
    </row>
    <row r="10" spans="1:13" x14ac:dyDescent="0.25">
      <c r="A10" s="3">
        <v>9</v>
      </c>
      <c r="B10" s="3">
        <v>11253</v>
      </c>
      <c r="C10" s="3" t="s">
        <v>4</v>
      </c>
      <c r="D10" s="3" t="s">
        <v>11</v>
      </c>
      <c r="E10" s="6">
        <v>4.5</v>
      </c>
      <c r="F10" s="3">
        <v>2.8451</v>
      </c>
    </row>
    <row r="11" spans="1:13" x14ac:dyDescent="0.25">
      <c r="A11" s="3">
        <v>10</v>
      </c>
      <c r="B11" s="3">
        <v>11253</v>
      </c>
      <c r="C11" s="3" t="s">
        <v>4</v>
      </c>
      <c r="D11" s="3" t="s">
        <v>11</v>
      </c>
      <c r="E11" s="6">
        <v>6</v>
      </c>
      <c r="F11" s="3">
        <v>2.7782</v>
      </c>
    </row>
    <row r="12" spans="1:13" x14ac:dyDescent="0.25">
      <c r="A12" s="3">
        <v>11</v>
      </c>
      <c r="B12" s="3">
        <v>11253</v>
      </c>
      <c r="C12" s="3" t="s">
        <v>4</v>
      </c>
      <c r="D12" s="3" t="s">
        <v>11</v>
      </c>
      <c r="E12" s="6">
        <v>7.5</v>
      </c>
      <c r="F12" s="3">
        <v>2.5314999999999999</v>
      </c>
    </row>
    <row r="13" spans="1:13" x14ac:dyDescent="0.25">
      <c r="A13" s="3">
        <v>12</v>
      </c>
      <c r="B13" s="3">
        <v>11253</v>
      </c>
      <c r="C13" s="3" t="s">
        <v>5</v>
      </c>
      <c r="D13" s="3" t="s">
        <v>11</v>
      </c>
      <c r="E13" s="6">
        <v>0</v>
      </c>
      <c r="F13" s="3">
        <v>7.9542000000000002</v>
      </c>
    </row>
    <row r="14" spans="1:13" x14ac:dyDescent="0.25">
      <c r="A14" s="3">
        <v>13</v>
      </c>
      <c r="B14" s="3">
        <v>11253</v>
      </c>
      <c r="C14" s="3" t="s">
        <v>5</v>
      </c>
      <c r="D14" s="3" t="s">
        <v>11</v>
      </c>
      <c r="E14" s="6">
        <v>1.5</v>
      </c>
      <c r="F14" s="3">
        <v>6.4362000000000004</v>
      </c>
    </row>
    <row r="15" spans="1:13" x14ac:dyDescent="0.25">
      <c r="A15" s="3">
        <v>14</v>
      </c>
      <c r="B15" s="3">
        <v>11253</v>
      </c>
      <c r="C15" s="3" t="s">
        <v>5</v>
      </c>
      <c r="D15" s="3" t="s">
        <v>11</v>
      </c>
      <c r="E15" s="6">
        <v>3</v>
      </c>
      <c r="F15" s="3">
        <v>4.0128000000000004</v>
      </c>
    </row>
    <row r="16" spans="1:13" x14ac:dyDescent="0.25">
      <c r="A16" s="3">
        <v>15</v>
      </c>
      <c r="B16" s="3">
        <v>11253</v>
      </c>
      <c r="C16" s="3" t="s">
        <v>5</v>
      </c>
      <c r="D16" s="3" t="s">
        <v>11</v>
      </c>
      <c r="E16" s="6">
        <v>4.5</v>
      </c>
      <c r="F16" s="3">
        <v>3.3616999999999999</v>
      </c>
    </row>
    <row r="17" spans="1:6" x14ac:dyDescent="0.25">
      <c r="A17" s="3">
        <v>16</v>
      </c>
      <c r="B17" s="3">
        <v>11253</v>
      </c>
      <c r="C17" s="3" t="s">
        <v>5</v>
      </c>
      <c r="D17" s="3" t="s">
        <v>11</v>
      </c>
      <c r="E17" s="6">
        <v>6</v>
      </c>
      <c r="F17" s="3">
        <v>2.6021000000000001</v>
      </c>
    </row>
    <row r="18" spans="1:6" x14ac:dyDescent="0.25">
      <c r="A18" s="3">
        <v>17</v>
      </c>
      <c r="B18" s="3">
        <v>11368</v>
      </c>
      <c r="C18" s="3" t="s">
        <v>3</v>
      </c>
      <c r="D18" s="3" t="s">
        <v>11</v>
      </c>
      <c r="E18" s="6">
        <v>0</v>
      </c>
      <c r="F18" s="3">
        <v>8</v>
      </c>
    </row>
    <row r="19" spans="1:6" x14ac:dyDescent="0.25">
      <c r="A19" s="3">
        <v>18</v>
      </c>
      <c r="B19" s="3">
        <v>11368</v>
      </c>
      <c r="C19" s="3" t="s">
        <v>3</v>
      </c>
      <c r="D19" s="3" t="s">
        <v>11</v>
      </c>
      <c r="E19" s="6">
        <v>1.5</v>
      </c>
      <c r="F19" s="3">
        <v>7.0530999999999997</v>
      </c>
    </row>
    <row r="20" spans="1:6" x14ac:dyDescent="0.25">
      <c r="A20" s="3">
        <v>19</v>
      </c>
      <c r="B20" s="3">
        <v>11368</v>
      </c>
      <c r="C20" s="3" t="s">
        <v>3</v>
      </c>
      <c r="D20" s="3" t="s">
        <v>11</v>
      </c>
      <c r="E20" s="6">
        <v>3</v>
      </c>
      <c r="F20" s="3">
        <v>4.7782</v>
      </c>
    </row>
    <row r="21" spans="1:6" x14ac:dyDescent="0.25">
      <c r="A21" s="3">
        <v>20</v>
      </c>
      <c r="B21" s="3">
        <v>11368</v>
      </c>
      <c r="C21" s="3" t="s">
        <v>3</v>
      </c>
      <c r="D21" s="3" t="s">
        <v>11</v>
      </c>
      <c r="E21" s="6">
        <v>4.5</v>
      </c>
      <c r="F21" s="3">
        <v>3.3010000000000002</v>
      </c>
    </row>
    <row r="22" spans="1:6" x14ac:dyDescent="0.25">
      <c r="A22" s="3">
        <v>21</v>
      </c>
      <c r="B22" s="3">
        <v>11368</v>
      </c>
      <c r="C22" s="3" t="s">
        <v>3</v>
      </c>
      <c r="D22" s="3" t="s">
        <v>11</v>
      </c>
      <c r="E22" s="6">
        <v>6</v>
      </c>
      <c r="F22" s="3">
        <v>3.6989999999999998</v>
      </c>
    </row>
    <row r="23" spans="1:6" x14ac:dyDescent="0.25">
      <c r="A23" s="3">
        <v>22</v>
      </c>
      <c r="B23" s="3">
        <v>11368</v>
      </c>
      <c r="C23" s="3" t="s">
        <v>3</v>
      </c>
      <c r="D23" s="3" t="s">
        <v>11</v>
      </c>
      <c r="E23" s="6">
        <v>7.5</v>
      </c>
      <c r="F23" s="3">
        <v>3.1004</v>
      </c>
    </row>
    <row r="24" spans="1:6" x14ac:dyDescent="0.25">
      <c r="A24" s="3">
        <v>23</v>
      </c>
      <c r="B24" s="3">
        <v>11368</v>
      </c>
      <c r="C24" s="3" t="s">
        <v>4</v>
      </c>
      <c r="D24" s="3" t="s">
        <v>11</v>
      </c>
      <c r="E24" s="6">
        <v>0</v>
      </c>
      <c r="F24" s="3">
        <v>7.8632999999999997</v>
      </c>
    </row>
    <row r="25" spans="1:6" x14ac:dyDescent="0.25">
      <c r="A25" s="3">
        <v>24</v>
      </c>
      <c r="B25" s="3">
        <v>11368</v>
      </c>
      <c r="C25" s="3" t="s">
        <v>4</v>
      </c>
      <c r="D25" s="3" t="s">
        <v>11</v>
      </c>
      <c r="E25" s="6">
        <v>1.5</v>
      </c>
      <c r="F25" s="3">
        <v>6.8632999999999997</v>
      </c>
    </row>
    <row r="26" spans="1:6" x14ac:dyDescent="0.25">
      <c r="A26" s="3">
        <v>25</v>
      </c>
      <c r="B26" s="3">
        <v>11368</v>
      </c>
      <c r="C26" s="3" t="s">
        <v>4</v>
      </c>
      <c r="D26" s="3" t="s">
        <v>11</v>
      </c>
      <c r="E26" s="6">
        <v>3</v>
      </c>
      <c r="F26" s="3">
        <v>3.7242999999999999</v>
      </c>
    </row>
    <row r="27" spans="1:6" x14ac:dyDescent="0.25">
      <c r="A27" s="3">
        <v>26</v>
      </c>
      <c r="B27" s="3">
        <v>11368</v>
      </c>
      <c r="C27" s="3" t="s">
        <v>4</v>
      </c>
      <c r="D27" s="3" t="s">
        <v>11</v>
      </c>
      <c r="E27" s="6">
        <v>4.5</v>
      </c>
      <c r="F27" s="3">
        <v>2.8451</v>
      </c>
    </row>
    <row r="28" spans="1:6" x14ac:dyDescent="0.25">
      <c r="A28" s="3">
        <v>27</v>
      </c>
      <c r="B28" s="3">
        <v>11368</v>
      </c>
      <c r="C28" s="3" t="s">
        <v>4</v>
      </c>
      <c r="D28" s="3" t="s">
        <v>11</v>
      </c>
      <c r="E28" s="6">
        <v>6</v>
      </c>
      <c r="F28" s="3">
        <v>3.3424</v>
      </c>
    </row>
    <row r="29" spans="1:6" x14ac:dyDescent="0.25">
      <c r="A29" s="3">
        <v>28</v>
      </c>
      <c r="B29" s="3">
        <v>11368</v>
      </c>
      <c r="C29" s="3" t="s">
        <v>4</v>
      </c>
      <c r="D29" s="3" t="s">
        <v>11</v>
      </c>
      <c r="E29" s="6">
        <v>7.5</v>
      </c>
      <c r="F29" s="3">
        <v>2.8195000000000001</v>
      </c>
    </row>
    <row r="30" spans="1:6" x14ac:dyDescent="0.25">
      <c r="A30" s="3">
        <v>29</v>
      </c>
      <c r="B30" s="3">
        <v>11368</v>
      </c>
      <c r="C30" s="3" t="s">
        <v>5</v>
      </c>
      <c r="D30" s="3" t="s">
        <v>11</v>
      </c>
      <c r="E30" s="6">
        <v>0</v>
      </c>
      <c r="F30" s="3">
        <v>8.0531000000000006</v>
      </c>
    </row>
    <row r="31" spans="1:6" x14ac:dyDescent="0.25">
      <c r="A31" s="3">
        <v>30</v>
      </c>
      <c r="B31" s="3">
        <v>11368</v>
      </c>
      <c r="C31" s="3" t="s">
        <v>5</v>
      </c>
      <c r="D31" s="3" t="s">
        <v>11</v>
      </c>
      <c r="E31" s="6">
        <v>1.5</v>
      </c>
      <c r="F31" s="3">
        <v>6.8632999999999997</v>
      </c>
    </row>
    <row r="32" spans="1:6" x14ac:dyDescent="0.25">
      <c r="A32" s="3">
        <v>31</v>
      </c>
      <c r="B32" s="3">
        <v>11368</v>
      </c>
      <c r="C32" s="3" t="s">
        <v>5</v>
      </c>
      <c r="D32" s="3" t="s">
        <v>11</v>
      </c>
      <c r="E32" s="6">
        <v>3</v>
      </c>
      <c r="F32" s="3">
        <v>4.6334999999999997</v>
      </c>
    </row>
    <row r="33" spans="1:6" x14ac:dyDescent="0.25">
      <c r="A33" s="3">
        <v>32</v>
      </c>
      <c r="B33" s="3">
        <v>11368</v>
      </c>
      <c r="C33" s="3" t="s">
        <v>5</v>
      </c>
      <c r="D33" s="3" t="s">
        <v>11</v>
      </c>
      <c r="E33" s="6">
        <v>4.5</v>
      </c>
      <c r="F33" s="3">
        <v>3</v>
      </c>
    </row>
    <row r="34" spans="1:6" x14ac:dyDescent="0.25">
      <c r="A34" s="3">
        <v>33</v>
      </c>
      <c r="B34" s="3">
        <v>11368</v>
      </c>
      <c r="C34" s="3" t="s">
        <v>5</v>
      </c>
      <c r="D34" s="3" t="s">
        <v>11</v>
      </c>
      <c r="E34" s="6">
        <v>6</v>
      </c>
      <c r="F34" s="3">
        <v>3.3801999999999999</v>
      </c>
    </row>
    <row r="35" spans="1:6" x14ac:dyDescent="0.25">
      <c r="A35" s="3">
        <v>34</v>
      </c>
      <c r="B35" s="3">
        <v>11762</v>
      </c>
      <c r="C35" s="3" t="s">
        <v>3</v>
      </c>
      <c r="D35" s="3" t="s">
        <v>11</v>
      </c>
      <c r="E35" s="6">
        <v>0</v>
      </c>
      <c r="F35" s="3">
        <v>8.1239000000000008</v>
      </c>
    </row>
    <row r="36" spans="1:6" x14ac:dyDescent="0.25">
      <c r="A36" s="3">
        <v>35</v>
      </c>
      <c r="B36" s="3">
        <v>11762</v>
      </c>
      <c r="C36" s="3" t="s">
        <v>3</v>
      </c>
      <c r="D36" s="3" t="s">
        <v>11</v>
      </c>
      <c r="E36" s="6">
        <v>1.5</v>
      </c>
      <c r="F36" s="3">
        <v>6.2553000000000001</v>
      </c>
    </row>
    <row r="37" spans="1:6" x14ac:dyDescent="0.25">
      <c r="A37" s="3">
        <v>36</v>
      </c>
      <c r="B37" s="3">
        <v>11762</v>
      </c>
      <c r="C37" s="3" t="s">
        <v>3</v>
      </c>
      <c r="D37" s="3" t="s">
        <v>11</v>
      </c>
      <c r="E37" s="6">
        <v>3</v>
      </c>
      <c r="F37" s="3">
        <v>4.1847000000000003</v>
      </c>
    </row>
    <row r="38" spans="1:6" x14ac:dyDescent="0.25">
      <c r="A38" s="3">
        <v>37</v>
      </c>
      <c r="B38" s="3">
        <v>11762</v>
      </c>
      <c r="C38" s="3" t="s">
        <v>3</v>
      </c>
      <c r="D38" s="3" t="s">
        <v>11</v>
      </c>
      <c r="E38" s="6">
        <v>4.5</v>
      </c>
      <c r="F38" s="3">
        <v>3.9685000000000001</v>
      </c>
    </row>
    <row r="39" spans="1:6" x14ac:dyDescent="0.25">
      <c r="A39" s="3">
        <v>38</v>
      </c>
      <c r="B39" s="3">
        <v>11762</v>
      </c>
      <c r="C39" s="3" t="s">
        <v>3</v>
      </c>
      <c r="D39" s="3" t="s">
        <v>11</v>
      </c>
      <c r="E39" s="6">
        <v>6</v>
      </c>
      <c r="F39" s="3">
        <v>2.7324000000000002</v>
      </c>
    </row>
    <row r="40" spans="1:6" x14ac:dyDescent="0.25">
      <c r="A40" s="3">
        <v>39</v>
      </c>
      <c r="B40" s="3">
        <v>11762</v>
      </c>
      <c r="C40" s="3" t="s">
        <v>4</v>
      </c>
      <c r="D40" s="3" t="s">
        <v>11</v>
      </c>
      <c r="E40" s="6">
        <v>0</v>
      </c>
      <c r="F40" s="3">
        <v>8.0792000000000002</v>
      </c>
    </row>
    <row r="41" spans="1:6" x14ac:dyDescent="0.25">
      <c r="A41" s="3">
        <v>40</v>
      </c>
      <c r="B41" s="3">
        <v>11762</v>
      </c>
      <c r="C41" s="3" t="s">
        <v>4</v>
      </c>
      <c r="D41" s="3" t="s">
        <v>11</v>
      </c>
      <c r="E41" s="6">
        <v>1.5</v>
      </c>
      <c r="F41" s="3">
        <v>3.7242999999999999</v>
      </c>
    </row>
    <row r="42" spans="1:6" x14ac:dyDescent="0.25">
      <c r="A42" s="3">
        <v>41</v>
      </c>
      <c r="B42" s="3">
        <v>11762</v>
      </c>
      <c r="C42" s="3" t="s">
        <v>4</v>
      </c>
      <c r="D42" s="3" t="s">
        <v>11</v>
      </c>
      <c r="E42" s="6">
        <v>3</v>
      </c>
      <c r="F42" s="3">
        <v>4.0530999999999997</v>
      </c>
    </row>
    <row r="43" spans="1:6" x14ac:dyDescent="0.25">
      <c r="A43" s="3">
        <v>42</v>
      </c>
      <c r="B43" s="3">
        <v>11762</v>
      </c>
      <c r="C43" s="3" t="s">
        <v>4</v>
      </c>
      <c r="D43" s="3" t="s">
        <v>11</v>
      </c>
      <c r="E43" s="6">
        <v>4.5</v>
      </c>
      <c r="F43" s="3">
        <v>3.8864999999999998</v>
      </c>
    </row>
    <row r="44" spans="1:6" x14ac:dyDescent="0.25">
      <c r="A44" s="3">
        <v>43</v>
      </c>
      <c r="B44" s="3">
        <v>11762</v>
      </c>
      <c r="C44" s="3" t="s">
        <v>4</v>
      </c>
      <c r="D44" s="3" t="s">
        <v>11</v>
      </c>
      <c r="E44" s="6">
        <v>6</v>
      </c>
      <c r="F44" s="3">
        <v>2.7324000000000002</v>
      </c>
    </row>
    <row r="45" spans="1:6" x14ac:dyDescent="0.25">
      <c r="A45" s="3">
        <v>44</v>
      </c>
      <c r="B45" s="3">
        <v>11762</v>
      </c>
      <c r="C45" s="3" t="s">
        <v>4</v>
      </c>
      <c r="D45" s="3" t="s">
        <v>11</v>
      </c>
      <c r="E45" s="6">
        <v>7.5</v>
      </c>
      <c r="F45" s="3">
        <v>2.6021000000000001</v>
      </c>
    </row>
    <row r="46" spans="1:6" x14ac:dyDescent="0.25">
      <c r="A46" s="3">
        <v>45</v>
      </c>
      <c r="B46" s="3">
        <v>11762</v>
      </c>
      <c r="C46" s="3" t="s">
        <v>5</v>
      </c>
      <c r="D46" s="3" t="s">
        <v>11</v>
      </c>
      <c r="E46" s="6">
        <v>0</v>
      </c>
      <c r="F46" s="3">
        <v>8.1553000000000004</v>
      </c>
    </row>
    <row r="47" spans="1:6" x14ac:dyDescent="0.25">
      <c r="A47" s="3">
        <v>46</v>
      </c>
      <c r="B47" s="3">
        <v>11762</v>
      </c>
      <c r="C47" s="3" t="s">
        <v>5</v>
      </c>
      <c r="D47" s="3" t="s">
        <v>11</v>
      </c>
      <c r="E47" s="6">
        <v>1.5</v>
      </c>
      <c r="F47" s="3">
        <v>5.42</v>
      </c>
    </row>
    <row r="48" spans="1:6" x14ac:dyDescent="0.25">
      <c r="A48" s="3">
        <v>47</v>
      </c>
      <c r="B48" s="3">
        <v>11762</v>
      </c>
      <c r="C48" s="3" t="s">
        <v>5</v>
      </c>
      <c r="D48" s="3" t="s">
        <v>11</v>
      </c>
      <c r="E48" s="6">
        <v>3</v>
      </c>
      <c r="F48" s="3">
        <v>4.0792000000000002</v>
      </c>
    </row>
    <row r="49" spans="1:6" x14ac:dyDescent="0.25">
      <c r="A49" s="3">
        <v>48</v>
      </c>
      <c r="B49" s="3">
        <v>11762</v>
      </c>
      <c r="C49" s="3" t="s">
        <v>5</v>
      </c>
      <c r="D49" s="3" t="s">
        <v>11</v>
      </c>
      <c r="E49" s="6">
        <v>4.5</v>
      </c>
      <c r="F49" s="3">
        <v>3.3616999999999999</v>
      </c>
    </row>
    <row r="50" spans="1:6" x14ac:dyDescent="0.25">
      <c r="A50" s="3">
        <v>49</v>
      </c>
      <c r="B50" s="3">
        <v>11762</v>
      </c>
      <c r="C50" s="3" t="s">
        <v>5</v>
      </c>
      <c r="D50" s="3" t="s">
        <v>11</v>
      </c>
      <c r="E50" s="6">
        <v>6</v>
      </c>
      <c r="F50" s="3">
        <v>3.1875</v>
      </c>
    </row>
    <row r="51" spans="1:6" x14ac:dyDescent="0.25">
      <c r="A51" s="3">
        <v>50</v>
      </c>
      <c r="B51" s="3">
        <v>11762</v>
      </c>
      <c r="C51" s="3" t="s">
        <v>5</v>
      </c>
      <c r="D51" s="3" t="s">
        <v>11</v>
      </c>
      <c r="E51" s="6">
        <v>7.5</v>
      </c>
      <c r="F51" s="3">
        <v>3.1644000000000001</v>
      </c>
    </row>
    <row r="52" spans="1:6" x14ac:dyDescent="0.25">
      <c r="A52" s="3">
        <v>51</v>
      </c>
      <c r="B52" s="3">
        <v>12610</v>
      </c>
      <c r="C52" s="3" t="s">
        <v>3</v>
      </c>
      <c r="D52" s="3" t="s">
        <v>11</v>
      </c>
      <c r="E52" s="6">
        <v>0</v>
      </c>
      <c r="F52" s="3">
        <v>8.3160000000000007</v>
      </c>
    </row>
    <row r="53" spans="1:6" x14ac:dyDescent="0.25">
      <c r="A53" s="3">
        <v>52</v>
      </c>
      <c r="B53" s="3">
        <v>12610</v>
      </c>
      <c r="C53" s="3" t="s">
        <v>3</v>
      </c>
      <c r="D53" s="3" t="s">
        <v>11</v>
      </c>
      <c r="E53" s="6">
        <v>1.5</v>
      </c>
      <c r="F53" s="3">
        <v>6.4870999999999999</v>
      </c>
    </row>
    <row r="54" spans="1:6" x14ac:dyDescent="0.25">
      <c r="A54" s="3">
        <v>53</v>
      </c>
      <c r="B54" s="3">
        <v>12610</v>
      </c>
      <c r="C54" s="3" t="s">
        <v>3</v>
      </c>
      <c r="D54" s="3" t="s">
        <v>11</v>
      </c>
      <c r="E54" s="6">
        <v>3</v>
      </c>
      <c r="F54" s="3">
        <v>3.4314</v>
      </c>
    </row>
    <row r="55" spans="1:6" x14ac:dyDescent="0.25">
      <c r="A55" s="3">
        <v>54</v>
      </c>
      <c r="B55" s="3">
        <v>12610</v>
      </c>
      <c r="C55" s="3" t="s">
        <v>3</v>
      </c>
      <c r="D55" s="3" t="s">
        <v>11</v>
      </c>
      <c r="E55" s="6">
        <v>6</v>
      </c>
      <c r="F55" s="3">
        <v>2.7324000000000002</v>
      </c>
    </row>
    <row r="56" spans="1:6" x14ac:dyDescent="0.25">
      <c r="A56" s="3">
        <v>55</v>
      </c>
      <c r="B56" s="3">
        <v>12610</v>
      </c>
      <c r="C56" s="3" t="s">
        <v>3</v>
      </c>
      <c r="D56" s="3" t="s">
        <v>11</v>
      </c>
      <c r="E56" s="6">
        <v>7.5</v>
      </c>
      <c r="F56" s="3">
        <v>2.1461000000000001</v>
      </c>
    </row>
    <row r="57" spans="1:6" x14ac:dyDescent="0.25">
      <c r="A57" s="3">
        <v>56</v>
      </c>
      <c r="B57" s="3">
        <v>12610</v>
      </c>
      <c r="C57" s="3" t="s">
        <v>4</v>
      </c>
      <c r="D57" s="3" t="s">
        <v>11</v>
      </c>
      <c r="E57" s="6">
        <v>0</v>
      </c>
      <c r="F57" s="3">
        <v>8.1553000000000004</v>
      </c>
    </row>
    <row r="58" spans="1:6" x14ac:dyDescent="0.25">
      <c r="A58" s="3">
        <v>57</v>
      </c>
      <c r="B58" s="3">
        <v>12610</v>
      </c>
      <c r="C58" s="3" t="s">
        <v>4</v>
      </c>
      <c r="D58" s="3" t="s">
        <v>11</v>
      </c>
      <c r="E58" s="6">
        <v>1.5</v>
      </c>
      <c r="F58" s="3">
        <v>6.0128000000000004</v>
      </c>
    </row>
    <row r="59" spans="1:6" x14ac:dyDescent="0.25">
      <c r="A59" s="3">
        <v>58</v>
      </c>
      <c r="B59" s="3">
        <v>12610</v>
      </c>
      <c r="C59" s="3" t="s">
        <v>4</v>
      </c>
      <c r="D59" s="3" t="s">
        <v>11</v>
      </c>
      <c r="E59" s="6">
        <v>3</v>
      </c>
      <c r="F59" s="3">
        <v>3.6335000000000002</v>
      </c>
    </row>
    <row r="60" spans="1:6" x14ac:dyDescent="0.25">
      <c r="A60" s="3">
        <v>59</v>
      </c>
      <c r="B60" s="3">
        <v>12610</v>
      </c>
      <c r="C60" s="3" t="s">
        <v>4</v>
      </c>
      <c r="D60" s="3" t="s">
        <v>11</v>
      </c>
      <c r="E60" s="6">
        <v>4.5</v>
      </c>
      <c r="F60" s="3">
        <v>3.7782</v>
      </c>
    </row>
    <row r="61" spans="1:6" x14ac:dyDescent="0.25">
      <c r="A61" s="3">
        <v>60</v>
      </c>
      <c r="B61" s="3">
        <v>12610</v>
      </c>
      <c r="C61" s="3" t="s">
        <v>4</v>
      </c>
      <c r="D61" s="3" t="s">
        <v>11</v>
      </c>
      <c r="E61" s="6">
        <v>6</v>
      </c>
      <c r="F61" s="3">
        <v>3.1004</v>
      </c>
    </row>
    <row r="62" spans="1:6" x14ac:dyDescent="0.25">
      <c r="A62" s="3">
        <v>61</v>
      </c>
      <c r="B62" s="3">
        <v>12610</v>
      </c>
      <c r="C62" s="3" t="s">
        <v>5</v>
      </c>
      <c r="D62" s="3" t="s">
        <v>11</v>
      </c>
      <c r="E62" s="6">
        <v>0</v>
      </c>
      <c r="F62" s="3">
        <v>8.1959</v>
      </c>
    </row>
    <row r="63" spans="1:6" x14ac:dyDescent="0.25">
      <c r="A63" s="3">
        <v>62</v>
      </c>
      <c r="B63" s="3">
        <v>12610</v>
      </c>
      <c r="C63" s="3" t="s">
        <v>5</v>
      </c>
      <c r="D63" s="3" t="s">
        <v>11</v>
      </c>
      <c r="E63" s="6">
        <v>1.5</v>
      </c>
      <c r="F63" s="3">
        <v>6.4668999999999999</v>
      </c>
    </row>
    <row r="64" spans="1:6" x14ac:dyDescent="0.25">
      <c r="A64" s="3">
        <v>63</v>
      </c>
      <c r="B64" s="3">
        <v>12610</v>
      </c>
      <c r="C64" s="3" t="s">
        <v>5</v>
      </c>
      <c r="D64" s="3" t="s">
        <v>11</v>
      </c>
      <c r="E64" s="6">
        <v>3</v>
      </c>
      <c r="F64" s="3">
        <v>3.3010000000000002</v>
      </c>
    </row>
    <row r="65" spans="1:6" x14ac:dyDescent="0.25">
      <c r="A65" s="3">
        <v>64</v>
      </c>
      <c r="B65" s="3">
        <v>12610</v>
      </c>
      <c r="C65" s="3" t="s">
        <v>5</v>
      </c>
      <c r="D65" s="3" t="s">
        <v>11</v>
      </c>
      <c r="E65" s="6">
        <v>6</v>
      </c>
      <c r="F65" s="3">
        <v>1.7782</v>
      </c>
    </row>
    <row r="66" spans="1:6" x14ac:dyDescent="0.25">
      <c r="A66" s="3">
        <v>65</v>
      </c>
      <c r="B66" s="3">
        <v>12610</v>
      </c>
      <c r="C66" s="3" t="s">
        <v>5</v>
      </c>
      <c r="D66" s="3" t="s">
        <v>11</v>
      </c>
      <c r="E66" s="6">
        <v>7.5</v>
      </c>
      <c r="F66" s="3">
        <v>3.1461000000000001</v>
      </c>
    </row>
    <row r="67" spans="1:6" x14ac:dyDescent="0.25">
      <c r="A67" s="3">
        <v>66</v>
      </c>
      <c r="B67" s="3">
        <v>12628</v>
      </c>
      <c r="C67" s="3" t="s">
        <v>3</v>
      </c>
      <c r="D67" s="3" t="s">
        <v>11</v>
      </c>
      <c r="E67" s="6">
        <v>0</v>
      </c>
      <c r="F67" s="3">
        <v>8.1138999999999992</v>
      </c>
    </row>
    <row r="68" spans="1:6" x14ac:dyDescent="0.25">
      <c r="A68" s="3">
        <v>67</v>
      </c>
      <c r="B68" s="3">
        <v>12628</v>
      </c>
      <c r="C68" s="3" t="s">
        <v>3</v>
      </c>
      <c r="D68" s="3" t="s">
        <v>11</v>
      </c>
      <c r="E68" s="6">
        <v>1.5</v>
      </c>
      <c r="F68" s="3">
        <v>6.1673</v>
      </c>
    </row>
    <row r="69" spans="1:6" x14ac:dyDescent="0.25">
      <c r="A69" s="3">
        <v>68</v>
      </c>
      <c r="B69" s="3">
        <v>12628</v>
      </c>
      <c r="C69" s="3" t="s">
        <v>3</v>
      </c>
      <c r="D69" s="3" t="s">
        <v>11</v>
      </c>
      <c r="E69" s="6">
        <v>3</v>
      </c>
      <c r="F69" s="3">
        <v>4.4668999999999999</v>
      </c>
    </row>
    <row r="70" spans="1:6" x14ac:dyDescent="0.25">
      <c r="A70" s="3">
        <v>69</v>
      </c>
      <c r="B70" s="3">
        <v>12628</v>
      </c>
      <c r="C70" s="3" t="s">
        <v>3</v>
      </c>
      <c r="D70" s="3" t="s">
        <v>11</v>
      </c>
      <c r="E70" s="6">
        <v>4.5</v>
      </c>
      <c r="F70" s="3">
        <v>2.4771000000000001</v>
      </c>
    </row>
    <row r="71" spans="1:6" x14ac:dyDescent="0.25">
      <c r="A71" s="3">
        <v>70</v>
      </c>
      <c r="B71" s="3">
        <v>12628</v>
      </c>
      <c r="C71" s="3" t="s">
        <v>3</v>
      </c>
      <c r="D71" s="3" t="s">
        <v>11</v>
      </c>
      <c r="E71" s="6">
        <v>6</v>
      </c>
      <c r="F71" s="3">
        <v>1.7782</v>
      </c>
    </row>
    <row r="72" spans="1:6" x14ac:dyDescent="0.25">
      <c r="A72" s="3">
        <v>71</v>
      </c>
      <c r="B72" s="3">
        <v>12628</v>
      </c>
      <c r="C72" s="3" t="s">
        <v>4</v>
      </c>
      <c r="D72" s="3" t="s">
        <v>11</v>
      </c>
      <c r="E72" s="6">
        <v>0</v>
      </c>
      <c r="F72" s="3">
        <v>8.1366999999999994</v>
      </c>
    </row>
    <row r="73" spans="1:6" x14ac:dyDescent="0.25">
      <c r="A73" s="3">
        <v>72</v>
      </c>
      <c r="B73" s="3">
        <v>12628</v>
      </c>
      <c r="C73" s="3" t="s">
        <v>4</v>
      </c>
      <c r="D73" s="3" t="s">
        <v>11</v>
      </c>
      <c r="E73" s="6">
        <v>1.5</v>
      </c>
      <c r="F73" s="3">
        <v>5.1238999999999999</v>
      </c>
    </row>
    <row r="74" spans="1:6" x14ac:dyDescent="0.25">
      <c r="A74" s="3">
        <v>73</v>
      </c>
      <c r="B74" s="3">
        <v>12628</v>
      </c>
      <c r="C74" s="3" t="s">
        <v>4</v>
      </c>
      <c r="D74" s="3" t="s">
        <v>11</v>
      </c>
      <c r="E74" s="6">
        <v>3</v>
      </c>
      <c r="F74" s="3">
        <v>4.6334999999999997</v>
      </c>
    </row>
    <row r="75" spans="1:6" x14ac:dyDescent="0.25">
      <c r="A75" s="3">
        <v>74</v>
      </c>
      <c r="B75" s="3">
        <v>12628</v>
      </c>
      <c r="C75" s="3" t="s">
        <v>4</v>
      </c>
      <c r="D75" s="3" t="s">
        <v>11</v>
      </c>
      <c r="E75" s="6">
        <v>4.5</v>
      </c>
      <c r="F75" s="3">
        <v>3.1139000000000001</v>
      </c>
    </row>
    <row r="76" spans="1:6" x14ac:dyDescent="0.25">
      <c r="A76" s="3">
        <v>75</v>
      </c>
      <c r="B76" s="3">
        <v>12628</v>
      </c>
      <c r="C76" s="3" t="s">
        <v>4</v>
      </c>
      <c r="D76" s="3" t="s">
        <v>11</v>
      </c>
      <c r="E76" s="6">
        <v>6</v>
      </c>
      <c r="F76" s="3">
        <v>4.0792000000000002</v>
      </c>
    </row>
    <row r="77" spans="1:6" x14ac:dyDescent="0.25">
      <c r="A77" s="3">
        <v>76</v>
      </c>
      <c r="B77" s="3">
        <v>12628</v>
      </c>
      <c r="C77" s="3" t="s">
        <v>4</v>
      </c>
      <c r="D77" s="3" t="s">
        <v>11</v>
      </c>
      <c r="E77" s="6">
        <v>7.5</v>
      </c>
      <c r="F77" s="3">
        <v>3.1271</v>
      </c>
    </row>
    <row r="78" spans="1:6" x14ac:dyDescent="0.25">
      <c r="A78" s="3">
        <v>77</v>
      </c>
      <c r="B78" s="3">
        <v>12628</v>
      </c>
      <c r="C78" s="3" t="s">
        <v>5</v>
      </c>
      <c r="D78" s="3" t="s">
        <v>11</v>
      </c>
      <c r="E78" s="6">
        <v>0</v>
      </c>
      <c r="F78" s="3">
        <v>8.1672999999999991</v>
      </c>
    </row>
    <row r="79" spans="1:6" x14ac:dyDescent="0.25">
      <c r="A79" s="3">
        <v>78</v>
      </c>
      <c r="B79" s="3">
        <v>12628</v>
      </c>
      <c r="C79" s="3" t="s">
        <v>5</v>
      </c>
      <c r="D79" s="3" t="s">
        <v>11</v>
      </c>
      <c r="E79" s="6">
        <v>1.5</v>
      </c>
      <c r="F79" s="3">
        <v>6.8261000000000003</v>
      </c>
    </row>
    <row r="80" spans="1:6" x14ac:dyDescent="0.25">
      <c r="A80" s="3">
        <v>79</v>
      </c>
      <c r="B80" s="3">
        <v>12628</v>
      </c>
      <c r="C80" s="3" t="s">
        <v>5</v>
      </c>
      <c r="D80" s="3" t="s">
        <v>11</v>
      </c>
      <c r="E80" s="6">
        <v>3</v>
      </c>
      <c r="F80" s="3">
        <v>4.7782</v>
      </c>
    </row>
    <row r="81" spans="1:6" x14ac:dyDescent="0.25">
      <c r="A81" s="3">
        <v>80</v>
      </c>
      <c r="B81" s="3">
        <v>12628</v>
      </c>
      <c r="C81" s="3" t="s">
        <v>5</v>
      </c>
      <c r="D81" s="3" t="s">
        <v>11</v>
      </c>
      <c r="E81" s="6">
        <v>4.5</v>
      </c>
      <c r="F81" s="3">
        <v>3.8260999999999998</v>
      </c>
    </row>
    <row r="82" spans="1:6" x14ac:dyDescent="0.25">
      <c r="A82" s="3">
        <v>81</v>
      </c>
      <c r="B82" s="3">
        <v>12628</v>
      </c>
      <c r="C82" s="3" t="s">
        <v>5</v>
      </c>
      <c r="D82" s="3" t="s">
        <v>11</v>
      </c>
      <c r="E82" s="6">
        <v>6</v>
      </c>
      <c r="F82" s="3">
        <v>1.7782</v>
      </c>
    </row>
    <row r="83" spans="1:6" x14ac:dyDescent="0.25">
      <c r="A83" s="3">
        <v>82</v>
      </c>
      <c r="B83" s="3">
        <v>12645</v>
      </c>
      <c r="C83" s="3" t="s">
        <v>3</v>
      </c>
      <c r="D83" s="3" t="s">
        <v>11</v>
      </c>
      <c r="E83" s="6">
        <v>0</v>
      </c>
      <c r="F83" s="3">
        <v>7.9394999999999998</v>
      </c>
    </row>
    <row r="84" spans="1:6" x14ac:dyDescent="0.25">
      <c r="A84" s="3">
        <v>83</v>
      </c>
      <c r="B84" s="3">
        <v>12645</v>
      </c>
      <c r="C84" s="3" t="s">
        <v>3</v>
      </c>
      <c r="D84" s="3" t="s">
        <v>11</v>
      </c>
      <c r="E84" s="6">
        <v>1.5</v>
      </c>
      <c r="F84" s="3">
        <v>7</v>
      </c>
    </row>
    <row r="85" spans="1:6" x14ac:dyDescent="0.25">
      <c r="A85" s="3">
        <v>84</v>
      </c>
      <c r="B85" s="3">
        <v>12645</v>
      </c>
      <c r="C85" s="3" t="s">
        <v>3</v>
      </c>
      <c r="D85" s="3" t="s">
        <v>11</v>
      </c>
      <c r="E85" s="6">
        <v>3</v>
      </c>
      <c r="F85" s="3">
        <v>3.7993000000000001</v>
      </c>
    </row>
    <row r="86" spans="1:6" x14ac:dyDescent="0.25">
      <c r="A86" s="3">
        <v>85</v>
      </c>
      <c r="B86" s="3">
        <v>12645</v>
      </c>
      <c r="C86" s="3" t="s">
        <v>3</v>
      </c>
      <c r="D86" s="3" t="s">
        <v>11</v>
      </c>
      <c r="E86" s="6">
        <v>4.5</v>
      </c>
      <c r="F86" s="3">
        <v>3.9542000000000002</v>
      </c>
    </row>
    <row r="87" spans="1:6" x14ac:dyDescent="0.25">
      <c r="A87" s="3">
        <v>86</v>
      </c>
      <c r="B87" s="3">
        <v>12645</v>
      </c>
      <c r="C87" s="3" t="s">
        <v>3</v>
      </c>
      <c r="D87" s="3" t="s">
        <v>11</v>
      </c>
      <c r="E87" s="6">
        <v>6</v>
      </c>
      <c r="F87" s="3">
        <v>2.6627999999999998</v>
      </c>
    </row>
    <row r="88" spans="1:6" x14ac:dyDescent="0.25">
      <c r="A88" s="3">
        <v>87</v>
      </c>
      <c r="B88" s="3">
        <v>12645</v>
      </c>
      <c r="C88" s="3" t="s">
        <v>3</v>
      </c>
      <c r="D88" s="3" t="s">
        <v>11</v>
      </c>
      <c r="E88" s="6">
        <v>7.5</v>
      </c>
      <c r="F88" s="3">
        <v>3.8656999999999999</v>
      </c>
    </row>
    <row r="89" spans="1:6" x14ac:dyDescent="0.25">
      <c r="A89" s="3">
        <v>88</v>
      </c>
      <c r="B89" s="3">
        <v>12645</v>
      </c>
      <c r="C89" s="3" t="s">
        <v>4</v>
      </c>
      <c r="D89" s="3" t="s">
        <v>11</v>
      </c>
      <c r="E89" s="6">
        <v>0</v>
      </c>
      <c r="F89" s="3">
        <v>8.0128000000000004</v>
      </c>
    </row>
    <row r="90" spans="1:6" x14ac:dyDescent="0.25">
      <c r="A90" s="3">
        <v>89</v>
      </c>
      <c r="B90" s="3">
        <v>12645</v>
      </c>
      <c r="C90" s="3" t="s">
        <v>4</v>
      </c>
      <c r="D90" s="3" t="s">
        <v>11</v>
      </c>
      <c r="E90" s="6">
        <v>1.5</v>
      </c>
      <c r="F90" s="3">
        <v>6.4813999999999998</v>
      </c>
    </row>
    <row r="91" spans="1:6" x14ac:dyDescent="0.25">
      <c r="A91" s="3">
        <v>90</v>
      </c>
      <c r="B91" s="3">
        <v>12645</v>
      </c>
      <c r="C91" s="3" t="s">
        <v>4</v>
      </c>
      <c r="D91" s="3" t="s">
        <v>11</v>
      </c>
      <c r="E91" s="6">
        <v>3</v>
      </c>
      <c r="F91" s="3">
        <v>4.0128000000000004</v>
      </c>
    </row>
    <row r="92" spans="1:6" x14ac:dyDescent="0.25">
      <c r="A92" s="3">
        <v>91</v>
      </c>
      <c r="B92" s="3">
        <v>12645</v>
      </c>
      <c r="C92" s="3" t="s">
        <v>4</v>
      </c>
      <c r="D92" s="3" t="s">
        <v>11</v>
      </c>
      <c r="E92" s="6">
        <v>4.5</v>
      </c>
      <c r="F92" s="3">
        <v>3.1139000000000001</v>
      </c>
    </row>
    <row r="93" spans="1:6" x14ac:dyDescent="0.25">
      <c r="A93" s="3">
        <v>92</v>
      </c>
      <c r="B93" s="3">
        <v>12645</v>
      </c>
      <c r="C93" s="3" t="s">
        <v>4</v>
      </c>
      <c r="D93" s="3" t="s">
        <v>11</v>
      </c>
      <c r="E93" s="6">
        <v>6</v>
      </c>
      <c r="F93" s="3">
        <v>2.7324000000000002</v>
      </c>
    </row>
    <row r="94" spans="1:6" x14ac:dyDescent="0.25">
      <c r="A94" s="3">
        <v>93</v>
      </c>
      <c r="B94" s="3">
        <v>12645</v>
      </c>
      <c r="C94" s="3" t="s">
        <v>4</v>
      </c>
      <c r="D94" s="3" t="s">
        <v>11</v>
      </c>
      <c r="E94" s="6">
        <v>7.5</v>
      </c>
      <c r="F94" s="3">
        <v>3.2040999999999999</v>
      </c>
    </row>
    <row r="95" spans="1:6" x14ac:dyDescent="0.25">
      <c r="A95" s="3">
        <v>94</v>
      </c>
      <c r="B95" s="3">
        <v>12645</v>
      </c>
      <c r="C95" s="3" t="s">
        <v>5</v>
      </c>
      <c r="D95" s="3" t="s">
        <v>11</v>
      </c>
      <c r="E95" s="6">
        <v>0</v>
      </c>
      <c r="F95" s="3">
        <v>8.0294000000000008</v>
      </c>
    </row>
    <row r="96" spans="1:6" x14ac:dyDescent="0.25">
      <c r="A96" s="3">
        <v>95</v>
      </c>
      <c r="B96" s="3">
        <v>12645</v>
      </c>
      <c r="C96" s="3" t="s">
        <v>5</v>
      </c>
      <c r="D96" s="3" t="s">
        <v>11</v>
      </c>
      <c r="E96" s="6">
        <v>1.5</v>
      </c>
      <c r="F96" s="3">
        <v>6.9031000000000002</v>
      </c>
    </row>
    <row r="97" spans="1:6" x14ac:dyDescent="0.25">
      <c r="A97" s="3">
        <v>96</v>
      </c>
      <c r="B97" s="3">
        <v>12645</v>
      </c>
      <c r="C97" s="3" t="s">
        <v>5</v>
      </c>
      <c r="D97" s="3" t="s">
        <v>11</v>
      </c>
      <c r="E97" s="6">
        <v>3</v>
      </c>
      <c r="F97" s="3">
        <v>4.42</v>
      </c>
    </row>
    <row r="98" spans="1:6" x14ac:dyDescent="0.25">
      <c r="A98" s="3">
        <v>97</v>
      </c>
      <c r="B98" s="3">
        <v>12645</v>
      </c>
      <c r="C98" s="3" t="s">
        <v>5</v>
      </c>
      <c r="D98" s="3" t="s">
        <v>11</v>
      </c>
      <c r="E98" s="6">
        <v>4.5</v>
      </c>
      <c r="F98" s="3">
        <v>3.7993000000000001</v>
      </c>
    </row>
    <row r="99" spans="1:6" x14ac:dyDescent="0.25">
      <c r="A99" s="3">
        <v>98</v>
      </c>
      <c r="B99" s="3">
        <v>12645</v>
      </c>
      <c r="C99" s="3" t="s">
        <v>5</v>
      </c>
      <c r="D99" s="3" t="s">
        <v>11</v>
      </c>
      <c r="E99" s="6">
        <v>6</v>
      </c>
      <c r="F99" s="3">
        <v>3.0792000000000002</v>
      </c>
    </row>
    <row r="100" spans="1:6" x14ac:dyDescent="0.25">
      <c r="A100" s="3">
        <v>99</v>
      </c>
      <c r="B100" s="3">
        <v>12645</v>
      </c>
      <c r="C100" s="3" t="s">
        <v>5</v>
      </c>
      <c r="D100" s="3" t="s">
        <v>11</v>
      </c>
      <c r="E100" s="6">
        <v>7.5</v>
      </c>
      <c r="F100" s="3">
        <v>2.7782</v>
      </c>
    </row>
    <row r="101" spans="1:6" x14ac:dyDescent="0.25">
      <c r="A101" s="3">
        <v>100</v>
      </c>
      <c r="B101" s="3">
        <v>12662</v>
      </c>
      <c r="C101" s="3" t="s">
        <v>3</v>
      </c>
      <c r="D101" s="3" t="s">
        <v>11</v>
      </c>
      <c r="E101" s="6">
        <v>0</v>
      </c>
      <c r="F101" s="3">
        <v>8.0899000000000001</v>
      </c>
    </row>
    <row r="102" spans="1:6" x14ac:dyDescent="0.25">
      <c r="A102" s="3">
        <v>101</v>
      </c>
      <c r="B102" s="3">
        <v>12662</v>
      </c>
      <c r="C102" s="3" t="s">
        <v>3</v>
      </c>
      <c r="D102" s="3" t="s">
        <v>11</v>
      </c>
      <c r="E102" s="6">
        <v>1.5</v>
      </c>
      <c r="F102" s="3">
        <v>6.7535999999999996</v>
      </c>
    </row>
    <row r="103" spans="1:6" x14ac:dyDescent="0.25">
      <c r="A103" s="3">
        <v>102</v>
      </c>
      <c r="B103" s="3">
        <v>12662</v>
      </c>
      <c r="C103" s="3" t="s">
        <v>3</v>
      </c>
      <c r="D103" s="3" t="s">
        <v>11</v>
      </c>
      <c r="E103" s="6">
        <v>3</v>
      </c>
      <c r="F103" s="3">
        <v>4.3616999999999999</v>
      </c>
    </row>
    <row r="104" spans="1:6" x14ac:dyDescent="0.25">
      <c r="A104" s="3">
        <v>103</v>
      </c>
      <c r="B104" s="3">
        <v>12662</v>
      </c>
      <c r="C104" s="3" t="s">
        <v>3</v>
      </c>
      <c r="D104" s="3" t="s">
        <v>11</v>
      </c>
      <c r="E104" s="6">
        <v>4.5</v>
      </c>
      <c r="F104" s="3">
        <v>3.6021000000000001</v>
      </c>
    </row>
    <row r="105" spans="1:6" x14ac:dyDescent="0.25">
      <c r="A105" s="3">
        <v>104</v>
      </c>
      <c r="B105" s="3">
        <v>12662</v>
      </c>
      <c r="C105" s="3" t="s">
        <v>3</v>
      </c>
      <c r="D105" s="3" t="s">
        <v>11</v>
      </c>
      <c r="E105" s="6">
        <v>6</v>
      </c>
      <c r="F105" s="3">
        <v>3.3010000000000002</v>
      </c>
    </row>
    <row r="106" spans="1:6" x14ac:dyDescent="0.25">
      <c r="A106" s="3">
        <v>105</v>
      </c>
      <c r="B106" s="3">
        <v>12662</v>
      </c>
      <c r="C106" s="3" t="s">
        <v>4</v>
      </c>
      <c r="D106" s="3" t="s">
        <v>11</v>
      </c>
      <c r="E106" s="6">
        <v>0</v>
      </c>
      <c r="F106" s="3">
        <v>7.9867999999999997</v>
      </c>
    </row>
    <row r="107" spans="1:6" x14ac:dyDescent="0.25">
      <c r="A107" s="3">
        <v>106</v>
      </c>
      <c r="B107" s="3">
        <v>12662</v>
      </c>
      <c r="C107" s="3" t="s">
        <v>4</v>
      </c>
      <c r="D107" s="3" t="s">
        <v>11</v>
      </c>
      <c r="E107" s="6">
        <v>1.5</v>
      </c>
      <c r="F107" s="3">
        <v>6.7535999999999996</v>
      </c>
    </row>
    <row r="108" spans="1:6" x14ac:dyDescent="0.25">
      <c r="A108" s="3">
        <v>107</v>
      </c>
      <c r="B108" s="3">
        <v>12662</v>
      </c>
      <c r="C108" s="3" t="s">
        <v>4</v>
      </c>
      <c r="D108" s="3" t="s">
        <v>11</v>
      </c>
      <c r="E108" s="6">
        <v>3</v>
      </c>
      <c r="F108" s="3">
        <v>4.9394999999999998</v>
      </c>
    </row>
    <row r="109" spans="1:6" x14ac:dyDescent="0.25">
      <c r="A109" s="3">
        <v>108</v>
      </c>
      <c r="B109" s="3">
        <v>12662</v>
      </c>
      <c r="C109" s="3" t="s">
        <v>4</v>
      </c>
      <c r="D109" s="3" t="s">
        <v>11</v>
      </c>
      <c r="E109" s="6">
        <v>4.5</v>
      </c>
      <c r="F109" s="3">
        <v>3.5185</v>
      </c>
    </row>
    <row r="110" spans="1:6" x14ac:dyDescent="0.25">
      <c r="A110" s="3">
        <v>109</v>
      </c>
      <c r="B110" s="3">
        <v>12662</v>
      </c>
      <c r="C110" s="3" t="s">
        <v>4</v>
      </c>
      <c r="D110" s="3" t="s">
        <v>11</v>
      </c>
      <c r="E110" s="6">
        <v>6</v>
      </c>
      <c r="F110" s="3">
        <v>3.8451</v>
      </c>
    </row>
    <row r="111" spans="1:6" x14ac:dyDescent="0.25">
      <c r="A111" s="3">
        <v>110</v>
      </c>
      <c r="B111" s="3">
        <v>12662</v>
      </c>
      <c r="C111" s="3" t="s">
        <v>4</v>
      </c>
      <c r="D111" s="3" t="s">
        <v>11</v>
      </c>
      <c r="E111" s="6">
        <v>7.5</v>
      </c>
      <c r="F111" s="3">
        <v>3.0792000000000002</v>
      </c>
    </row>
    <row r="112" spans="1:6" x14ac:dyDescent="0.25">
      <c r="A112" s="3">
        <v>111</v>
      </c>
      <c r="B112" s="3">
        <v>12662</v>
      </c>
      <c r="C112" s="3" t="s">
        <v>5</v>
      </c>
      <c r="D112" s="3" t="s">
        <v>11</v>
      </c>
      <c r="E112" s="6">
        <v>0</v>
      </c>
      <c r="F112" s="3">
        <v>7.9542000000000002</v>
      </c>
    </row>
    <row r="113" spans="1:6" x14ac:dyDescent="0.25">
      <c r="A113" s="3">
        <v>112</v>
      </c>
      <c r="B113" s="3">
        <v>12662</v>
      </c>
      <c r="C113" s="3" t="s">
        <v>5</v>
      </c>
      <c r="D113" s="3" t="s">
        <v>11</v>
      </c>
      <c r="E113" s="6">
        <v>1.5</v>
      </c>
      <c r="F113" s="3">
        <v>6.5762999999999998</v>
      </c>
    </row>
    <row r="114" spans="1:6" x14ac:dyDescent="0.25">
      <c r="A114" s="3">
        <v>113</v>
      </c>
      <c r="B114" s="3">
        <v>12662</v>
      </c>
      <c r="C114" s="3" t="s">
        <v>5</v>
      </c>
      <c r="D114" s="3" t="s">
        <v>11</v>
      </c>
      <c r="E114" s="6">
        <v>3</v>
      </c>
      <c r="F114" s="3">
        <v>4.6721000000000004</v>
      </c>
    </row>
    <row r="115" spans="1:6" x14ac:dyDescent="0.25">
      <c r="A115" s="3">
        <v>114</v>
      </c>
      <c r="B115" s="3">
        <v>12662</v>
      </c>
      <c r="C115" s="3" t="s">
        <v>5</v>
      </c>
      <c r="D115" s="3" t="s">
        <v>11</v>
      </c>
      <c r="E115" s="6">
        <v>4.5</v>
      </c>
      <c r="F115" s="3">
        <v>3.7242999999999999</v>
      </c>
    </row>
    <row r="116" spans="1:6" x14ac:dyDescent="0.25">
      <c r="A116" s="3">
        <v>115</v>
      </c>
      <c r="B116" s="3">
        <v>12662</v>
      </c>
      <c r="C116" s="3" t="s">
        <v>5</v>
      </c>
      <c r="D116" s="3" t="s">
        <v>11</v>
      </c>
      <c r="E116" s="6">
        <v>6</v>
      </c>
      <c r="F116" s="3">
        <v>4.1367000000000003</v>
      </c>
    </row>
    <row r="117" spans="1:6" x14ac:dyDescent="0.25">
      <c r="A117" s="3">
        <v>116</v>
      </c>
      <c r="B117" s="3">
        <v>12662</v>
      </c>
      <c r="C117" s="3" t="s">
        <v>5</v>
      </c>
      <c r="D117" s="3" t="s">
        <v>11</v>
      </c>
      <c r="E117" s="6">
        <v>7.5</v>
      </c>
      <c r="F117" s="3">
        <v>2.8451</v>
      </c>
    </row>
    <row r="118" spans="1:6" x14ac:dyDescent="0.25">
      <c r="A118" s="3">
        <v>117</v>
      </c>
      <c r="B118" s="3">
        <v>12662</v>
      </c>
      <c r="C118" s="3" t="s">
        <v>6</v>
      </c>
      <c r="D118" s="3" t="s">
        <v>11</v>
      </c>
      <c r="E118" s="6">
        <v>0</v>
      </c>
      <c r="F118" s="3">
        <v>8.1959</v>
      </c>
    </row>
    <row r="119" spans="1:6" x14ac:dyDescent="0.25">
      <c r="A119" s="3">
        <v>118</v>
      </c>
      <c r="B119" s="3">
        <v>12662</v>
      </c>
      <c r="C119" s="3" t="s">
        <v>6</v>
      </c>
      <c r="D119" s="3" t="s">
        <v>11</v>
      </c>
      <c r="E119" s="6">
        <v>1.5</v>
      </c>
      <c r="F119" s="3">
        <v>6.4870999999999999</v>
      </c>
    </row>
    <row r="120" spans="1:6" x14ac:dyDescent="0.25">
      <c r="A120" s="3">
        <v>119</v>
      </c>
      <c r="B120" s="3">
        <v>12662</v>
      </c>
      <c r="C120" s="3" t="s">
        <v>6</v>
      </c>
      <c r="D120" s="3" t="s">
        <v>11</v>
      </c>
      <c r="E120" s="6">
        <v>3</v>
      </c>
      <c r="F120" s="3">
        <v>4.1367000000000003</v>
      </c>
    </row>
    <row r="121" spans="1:6" x14ac:dyDescent="0.25">
      <c r="A121" s="3">
        <v>120</v>
      </c>
      <c r="B121" s="3">
        <v>12662</v>
      </c>
      <c r="C121" s="3" t="s">
        <v>6</v>
      </c>
      <c r="D121" s="3" t="s">
        <v>11</v>
      </c>
      <c r="E121" s="6">
        <v>4.5</v>
      </c>
      <c r="F121" s="3">
        <v>3.9868000000000001</v>
      </c>
    </row>
    <row r="122" spans="1:6" x14ac:dyDescent="0.25">
      <c r="A122" s="3">
        <v>121</v>
      </c>
      <c r="B122" s="3">
        <v>12662</v>
      </c>
      <c r="C122" s="3" t="s">
        <v>6</v>
      </c>
      <c r="D122" s="3" t="s">
        <v>11</v>
      </c>
      <c r="E122" s="6">
        <v>6</v>
      </c>
      <c r="F122" s="3">
        <v>1.7782</v>
      </c>
    </row>
    <row r="123" spans="1:6" x14ac:dyDescent="0.25">
      <c r="A123" s="3">
        <v>122</v>
      </c>
      <c r="B123" s="3">
        <v>12662</v>
      </c>
      <c r="C123" s="3" t="s">
        <v>6</v>
      </c>
      <c r="D123" s="3" t="s">
        <v>11</v>
      </c>
      <c r="E123" s="6">
        <v>7.5</v>
      </c>
      <c r="F123" s="3">
        <v>1.7782</v>
      </c>
    </row>
    <row r="124" spans="1:6" x14ac:dyDescent="0.25">
      <c r="A124" s="3">
        <v>123</v>
      </c>
      <c r="B124" s="3">
        <v>12662</v>
      </c>
      <c r="C124" s="3" t="s">
        <v>7</v>
      </c>
      <c r="D124" s="3" t="s">
        <v>11</v>
      </c>
      <c r="E124" s="6">
        <v>0</v>
      </c>
      <c r="F124" s="3">
        <v>8.1461000000000006</v>
      </c>
    </row>
    <row r="125" spans="1:6" x14ac:dyDescent="0.25">
      <c r="A125" s="3">
        <v>124</v>
      </c>
      <c r="B125" s="3">
        <v>12662</v>
      </c>
      <c r="C125" s="3" t="s">
        <v>7</v>
      </c>
      <c r="D125" s="3" t="s">
        <v>11</v>
      </c>
      <c r="E125" s="6">
        <v>1.5</v>
      </c>
      <c r="F125" s="3">
        <v>6.2855999999999996</v>
      </c>
    </row>
    <row r="126" spans="1:6" x14ac:dyDescent="0.25">
      <c r="A126" s="3">
        <v>125</v>
      </c>
      <c r="B126" s="3">
        <v>12662</v>
      </c>
      <c r="C126" s="3" t="s">
        <v>7</v>
      </c>
      <c r="D126" s="3" t="s">
        <v>11</v>
      </c>
      <c r="E126" s="6">
        <v>3</v>
      </c>
      <c r="F126" s="3">
        <v>3.9394999999999998</v>
      </c>
    </row>
    <row r="127" spans="1:6" x14ac:dyDescent="0.25">
      <c r="A127" s="3">
        <v>126</v>
      </c>
      <c r="B127" s="3">
        <v>12662</v>
      </c>
      <c r="C127" s="3" t="s">
        <v>7</v>
      </c>
      <c r="D127" s="3" t="s">
        <v>11</v>
      </c>
      <c r="E127" s="6">
        <v>4.5</v>
      </c>
      <c r="F127" s="3">
        <v>3.5682</v>
      </c>
    </row>
    <row r="128" spans="1:6" x14ac:dyDescent="0.25">
      <c r="A128" s="3">
        <v>127</v>
      </c>
      <c r="B128" s="3">
        <v>12662</v>
      </c>
      <c r="C128" s="3" t="s">
        <v>7</v>
      </c>
      <c r="D128" s="3" t="s">
        <v>11</v>
      </c>
      <c r="E128" s="6">
        <v>6</v>
      </c>
      <c r="F128" s="3">
        <v>3.4683000000000002</v>
      </c>
    </row>
    <row r="129" spans="1:6" x14ac:dyDescent="0.25">
      <c r="A129" s="3">
        <v>128</v>
      </c>
      <c r="B129" s="3">
        <v>12662</v>
      </c>
      <c r="C129" s="3" t="s">
        <v>7</v>
      </c>
      <c r="D129" s="3" t="s">
        <v>11</v>
      </c>
      <c r="E129" s="6">
        <v>7.5</v>
      </c>
      <c r="F129" s="3">
        <v>3.0253000000000001</v>
      </c>
    </row>
    <row r="130" spans="1:6" x14ac:dyDescent="0.25">
      <c r="A130" s="3">
        <v>129</v>
      </c>
      <c r="B130" s="3">
        <v>12662</v>
      </c>
      <c r="C130" s="3" t="s">
        <v>8</v>
      </c>
      <c r="D130" s="3" t="s">
        <v>11</v>
      </c>
      <c r="E130" s="6">
        <v>0</v>
      </c>
      <c r="F130" s="3">
        <v>8.1760999999999999</v>
      </c>
    </row>
    <row r="131" spans="1:6" x14ac:dyDescent="0.25">
      <c r="A131" s="3">
        <v>130</v>
      </c>
      <c r="B131" s="3">
        <v>12662</v>
      </c>
      <c r="C131" s="3" t="s">
        <v>8</v>
      </c>
      <c r="D131" s="3" t="s">
        <v>11</v>
      </c>
      <c r="E131" s="6">
        <v>1.5</v>
      </c>
      <c r="F131" s="3">
        <v>6.3010000000000002</v>
      </c>
    </row>
    <row r="132" spans="1:6" x14ac:dyDescent="0.25">
      <c r="A132" s="3">
        <v>131</v>
      </c>
      <c r="B132" s="3">
        <v>12662</v>
      </c>
      <c r="C132" s="3" t="s">
        <v>8</v>
      </c>
      <c r="D132" s="3" t="s">
        <v>11</v>
      </c>
      <c r="E132" s="6">
        <v>3</v>
      </c>
      <c r="F132" s="3">
        <v>4.1673</v>
      </c>
    </row>
    <row r="133" spans="1:6" x14ac:dyDescent="0.25">
      <c r="A133" s="3">
        <v>132</v>
      </c>
      <c r="B133" s="3">
        <v>12662</v>
      </c>
      <c r="C133" s="3" t="s">
        <v>8</v>
      </c>
      <c r="D133" s="3" t="s">
        <v>11</v>
      </c>
      <c r="E133" s="6">
        <v>4.5</v>
      </c>
      <c r="F133" s="3">
        <v>3.1139000000000001</v>
      </c>
    </row>
    <row r="134" spans="1:6" x14ac:dyDescent="0.25">
      <c r="A134" s="3">
        <v>133</v>
      </c>
      <c r="B134" s="3">
        <v>12662</v>
      </c>
      <c r="C134" s="3" t="s">
        <v>8</v>
      </c>
      <c r="D134" s="3" t="s">
        <v>11</v>
      </c>
      <c r="E134" s="6">
        <v>6</v>
      </c>
      <c r="F134" s="3">
        <v>2.9731000000000001</v>
      </c>
    </row>
    <row r="135" spans="1:6" x14ac:dyDescent="0.25">
      <c r="A135" s="3">
        <v>134</v>
      </c>
      <c r="B135" s="3">
        <v>12720</v>
      </c>
      <c r="C135" s="3" t="s">
        <v>3</v>
      </c>
      <c r="D135" s="3" t="s">
        <v>11</v>
      </c>
      <c r="E135" s="6">
        <v>0</v>
      </c>
      <c r="F135" s="3">
        <v>7.9031000000000002</v>
      </c>
    </row>
    <row r="136" spans="1:6" x14ac:dyDescent="0.25">
      <c r="A136" s="3">
        <v>135</v>
      </c>
      <c r="B136" s="3">
        <v>12720</v>
      </c>
      <c r="C136" s="3" t="s">
        <v>3</v>
      </c>
      <c r="D136" s="3" t="s">
        <v>11</v>
      </c>
      <c r="E136" s="6">
        <v>1.5</v>
      </c>
      <c r="F136" s="3">
        <v>6.3673999999999999</v>
      </c>
    </row>
    <row r="137" spans="1:6" x14ac:dyDescent="0.25">
      <c r="A137" s="3">
        <v>136</v>
      </c>
      <c r="B137" s="3">
        <v>12720</v>
      </c>
      <c r="C137" s="3" t="s">
        <v>3</v>
      </c>
      <c r="D137" s="3" t="s">
        <v>11</v>
      </c>
      <c r="E137" s="6">
        <v>3</v>
      </c>
      <c r="F137" s="3">
        <v>3.6989999999999998</v>
      </c>
    </row>
    <row r="138" spans="1:6" x14ac:dyDescent="0.25">
      <c r="A138" s="3">
        <v>137</v>
      </c>
      <c r="B138" s="3">
        <v>12720</v>
      </c>
      <c r="C138" s="3" t="s">
        <v>3</v>
      </c>
      <c r="D138" s="3" t="s">
        <v>11</v>
      </c>
      <c r="E138" s="6">
        <v>4.5</v>
      </c>
      <c r="F138" s="3">
        <v>3.5185</v>
      </c>
    </row>
    <row r="139" spans="1:6" x14ac:dyDescent="0.25">
      <c r="A139" s="3">
        <v>138</v>
      </c>
      <c r="B139" s="3">
        <v>12720</v>
      </c>
      <c r="C139" s="3" t="s">
        <v>3</v>
      </c>
      <c r="D139" s="3" t="s">
        <v>11</v>
      </c>
      <c r="E139" s="6">
        <v>6</v>
      </c>
      <c r="F139" s="3">
        <v>2.8195000000000001</v>
      </c>
    </row>
    <row r="140" spans="1:6" x14ac:dyDescent="0.25">
      <c r="A140" s="3">
        <v>139</v>
      </c>
      <c r="B140" s="3">
        <v>12720</v>
      </c>
      <c r="C140" s="3" t="s">
        <v>3</v>
      </c>
      <c r="D140" s="3" t="s">
        <v>11</v>
      </c>
      <c r="E140" s="6">
        <v>7.5</v>
      </c>
      <c r="F140" s="3">
        <v>2.8195000000000001</v>
      </c>
    </row>
    <row r="141" spans="1:6" x14ac:dyDescent="0.25">
      <c r="A141" s="3">
        <v>140</v>
      </c>
      <c r="B141" s="3">
        <v>12720</v>
      </c>
      <c r="C141" s="3" t="s">
        <v>4</v>
      </c>
      <c r="D141" s="3" t="s">
        <v>11</v>
      </c>
      <c r="E141" s="6">
        <v>0</v>
      </c>
      <c r="F141" s="3">
        <v>7.8632999999999997</v>
      </c>
    </row>
    <row r="142" spans="1:6" x14ac:dyDescent="0.25">
      <c r="A142" s="3">
        <v>141</v>
      </c>
      <c r="B142" s="3">
        <v>12720</v>
      </c>
      <c r="C142" s="3" t="s">
        <v>4</v>
      </c>
      <c r="D142" s="3" t="s">
        <v>11</v>
      </c>
      <c r="E142" s="6">
        <v>1.5</v>
      </c>
      <c r="F142" s="3">
        <v>6.6021000000000001</v>
      </c>
    </row>
    <row r="143" spans="1:6" x14ac:dyDescent="0.25">
      <c r="A143" s="3">
        <v>142</v>
      </c>
      <c r="B143" s="3">
        <v>12720</v>
      </c>
      <c r="C143" s="3" t="s">
        <v>4</v>
      </c>
      <c r="D143" s="3" t="s">
        <v>11</v>
      </c>
      <c r="E143" s="6">
        <v>3</v>
      </c>
      <c r="F143" s="3">
        <v>4.3221999999999996</v>
      </c>
    </row>
    <row r="144" spans="1:6" x14ac:dyDescent="0.25">
      <c r="A144" s="3">
        <v>143</v>
      </c>
      <c r="B144" s="3">
        <v>12720</v>
      </c>
      <c r="C144" s="3" t="s">
        <v>4</v>
      </c>
      <c r="D144" s="3" t="s">
        <v>11</v>
      </c>
      <c r="E144" s="6">
        <v>4.5</v>
      </c>
      <c r="F144" s="3">
        <v>3.4314</v>
      </c>
    </row>
    <row r="145" spans="1:6" x14ac:dyDescent="0.25">
      <c r="A145" s="3">
        <v>144</v>
      </c>
      <c r="B145" s="3">
        <v>12720</v>
      </c>
      <c r="C145" s="3" t="s">
        <v>4</v>
      </c>
      <c r="D145" s="3" t="s">
        <v>11</v>
      </c>
      <c r="E145" s="6">
        <v>6</v>
      </c>
      <c r="F145" s="3">
        <v>2.6021000000000001</v>
      </c>
    </row>
    <row r="146" spans="1:6" x14ac:dyDescent="0.25">
      <c r="A146" s="3">
        <v>145</v>
      </c>
      <c r="B146" s="3">
        <v>12720</v>
      </c>
      <c r="C146" s="3" t="s">
        <v>4</v>
      </c>
      <c r="D146" s="3" t="s">
        <v>11</v>
      </c>
      <c r="E146" s="6">
        <v>7.5</v>
      </c>
      <c r="F146" s="3">
        <v>3.9474</v>
      </c>
    </row>
    <row r="147" spans="1:6" x14ac:dyDescent="0.25">
      <c r="A147" s="3">
        <v>146</v>
      </c>
      <c r="B147" s="3">
        <v>12720</v>
      </c>
      <c r="C147" s="3" t="s">
        <v>5</v>
      </c>
      <c r="D147" s="3" t="s">
        <v>11</v>
      </c>
      <c r="E147" s="6">
        <v>0</v>
      </c>
      <c r="F147" s="3">
        <v>8.0792000000000002</v>
      </c>
    </row>
    <row r="148" spans="1:6" x14ac:dyDescent="0.25">
      <c r="A148" s="3">
        <v>147</v>
      </c>
      <c r="B148" s="3">
        <v>12720</v>
      </c>
      <c r="C148" s="3" t="s">
        <v>5</v>
      </c>
      <c r="D148" s="3" t="s">
        <v>11</v>
      </c>
      <c r="E148" s="6">
        <v>1.5</v>
      </c>
      <c r="F148" s="3">
        <v>6.6989999999999998</v>
      </c>
    </row>
    <row r="149" spans="1:6" x14ac:dyDescent="0.25">
      <c r="A149" s="3">
        <v>148</v>
      </c>
      <c r="B149" s="3">
        <v>12720</v>
      </c>
      <c r="C149" s="3" t="s">
        <v>5</v>
      </c>
      <c r="D149" s="3" t="s">
        <v>11</v>
      </c>
      <c r="E149" s="6">
        <v>3</v>
      </c>
      <c r="F149" s="3">
        <v>4.0128000000000004</v>
      </c>
    </row>
    <row r="150" spans="1:6" x14ac:dyDescent="0.25">
      <c r="A150" s="3">
        <v>149</v>
      </c>
      <c r="B150" s="3">
        <v>12720</v>
      </c>
      <c r="C150" s="3" t="s">
        <v>5</v>
      </c>
      <c r="D150" s="3" t="s">
        <v>11</v>
      </c>
      <c r="E150" s="6">
        <v>4.5</v>
      </c>
      <c r="F150" s="3">
        <v>4.0293999999999999</v>
      </c>
    </row>
    <row r="151" spans="1:6" x14ac:dyDescent="0.25">
      <c r="A151" s="3">
        <v>150</v>
      </c>
      <c r="B151" s="3">
        <v>12720</v>
      </c>
      <c r="C151" s="3" t="s">
        <v>5</v>
      </c>
      <c r="D151" s="3" t="s">
        <v>11</v>
      </c>
      <c r="E151" s="6">
        <v>6</v>
      </c>
      <c r="F151" s="3">
        <v>3.5390999999999999</v>
      </c>
    </row>
    <row r="152" spans="1:6" x14ac:dyDescent="0.25">
      <c r="A152" s="3">
        <v>151</v>
      </c>
      <c r="B152" s="3">
        <v>12720</v>
      </c>
      <c r="C152" s="3" t="s">
        <v>5</v>
      </c>
      <c r="D152" s="3" t="s">
        <v>11</v>
      </c>
      <c r="E152" s="6">
        <v>7.5</v>
      </c>
      <c r="F152" s="3">
        <v>3.0792000000000002</v>
      </c>
    </row>
    <row r="153" spans="1:6" x14ac:dyDescent="0.25">
      <c r="A153" s="3">
        <v>152</v>
      </c>
      <c r="B153" s="3">
        <v>12745</v>
      </c>
      <c r="C153" s="3" t="s">
        <v>3</v>
      </c>
      <c r="D153" s="3" t="s">
        <v>11</v>
      </c>
      <c r="E153" s="6">
        <v>0</v>
      </c>
      <c r="F153" s="3">
        <v>8.0681999999999992</v>
      </c>
    </row>
    <row r="154" spans="1:6" x14ac:dyDescent="0.25">
      <c r="A154" s="3">
        <v>153</v>
      </c>
      <c r="B154" s="3">
        <v>12745</v>
      </c>
      <c r="C154" s="3" t="s">
        <v>3</v>
      </c>
      <c r="D154" s="3" t="s">
        <v>11</v>
      </c>
      <c r="E154" s="6">
        <v>1.5</v>
      </c>
      <c r="F154" s="3">
        <v>6.6989999999999998</v>
      </c>
    </row>
    <row r="155" spans="1:6" x14ac:dyDescent="0.25">
      <c r="A155" s="3">
        <v>154</v>
      </c>
      <c r="B155" s="3">
        <v>12745</v>
      </c>
      <c r="C155" s="3" t="s">
        <v>3</v>
      </c>
      <c r="D155" s="3" t="s">
        <v>11</v>
      </c>
      <c r="E155" s="6">
        <v>3</v>
      </c>
      <c r="F155" s="3">
        <v>3.7242999999999999</v>
      </c>
    </row>
    <row r="156" spans="1:6" x14ac:dyDescent="0.25">
      <c r="A156" s="3">
        <v>155</v>
      </c>
      <c r="B156" s="3">
        <v>12745</v>
      </c>
      <c r="C156" s="3" t="s">
        <v>3</v>
      </c>
      <c r="D156" s="3" t="s">
        <v>11</v>
      </c>
      <c r="E156" s="6">
        <v>4.5</v>
      </c>
      <c r="F156" s="3">
        <v>3</v>
      </c>
    </row>
    <row r="157" spans="1:6" x14ac:dyDescent="0.25">
      <c r="A157" s="3">
        <v>156</v>
      </c>
      <c r="B157" s="3">
        <v>12745</v>
      </c>
      <c r="C157" s="3" t="s">
        <v>3</v>
      </c>
      <c r="D157" s="3" t="s">
        <v>11</v>
      </c>
      <c r="E157" s="6">
        <v>6</v>
      </c>
      <c r="F157" s="3">
        <v>3.8020999999999998</v>
      </c>
    </row>
    <row r="158" spans="1:6" x14ac:dyDescent="0.25">
      <c r="A158" s="3">
        <v>157</v>
      </c>
      <c r="B158" s="3">
        <v>12745</v>
      </c>
      <c r="C158" s="3" t="s">
        <v>3</v>
      </c>
      <c r="D158" s="3" t="s">
        <v>11</v>
      </c>
      <c r="E158" s="6">
        <v>7.5</v>
      </c>
      <c r="F158" s="3">
        <v>3.2694999999999999</v>
      </c>
    </row>
    <row r="159" spans="1:6" x14ac:dyDescent="0.25">
      <c r="A159" s="3">
        <v>158</v>
      </c>
      <c r="B159" s="3">
        <v>12745</v>
      </c>
      <c r="C159" s="3" t="s">
        <v>4</v>
      </c>
      <c r="D159" s="3" t="s">
        <v>11</v>
      </c>
      <c r="E159" s="6">
        <v>0</v>
      </c>
      <c r="F159" s="3">
        <v>8.2553000000000001</v>
      </c>
    </row>
    <row r="160" spans="1:6" x14ac:dyDescent="0.25">
      <c r="A160" s="3">
        <v>159</v>
      </c>
      <c r="B160" s="3">
        <v>12745</v>
      </c>
      <c r="C160" s="3" t="s">
        <v>4</v>
      </c>
      <c r="D160" s="3" t="s">
        <v>11</v>
      </c>
      <c r="E160" s="6">
        <v>1.5</v>
      </c>
      <c r="F160" s="3">
        <v>6.6989999999999998</v>
      </c>
    </row>
    <row r="161" spans="1:6" x14ac:dyDescent="0.25">
      <c r="A161" s="3">
        <v>160</v>
      </c>
      <c r="B161" s="3">
        <v>12745</v>
      </c>
      <c r="C161" s="3" t="s">
        <v>4</v>
      </c>
      <c r="D161" s="3" t="s">
        <v>11</v>
      </c>
      <c r="E161" s="6">
        <v>3</v>
      </c>
      <c r="F161" s="3">
        <v>4.4099000000000004</v>
      </c>
    </row>
    <row r="162" spans="1:6" x14ac:dyDescent="0.25">
      <c r="A162" s="3">
        <v>161</v>
      </c>
      <c r="B162" s="3">
        <v>12745</v>
      </c>
      <c r="C162" s="3" t="s">
        <v>4</v>
      </c>
      <c r="D162" s="3" t="s">
        <v>11</v>
      </c>
      <c r="E162" s="6">
        <v>4.5</v>
      </c>
      <c r="F162" s="3">
        <v>4.3075000000000001</v>
      </c>
    </row>
    <row r="163" spans="1:6" x14ac:dyDescent="0.25">
      <c r="A163" s="3">
        <v>162</v>
      </c>
      <c r="B163" s="3">
        <v>12745</v>
      </c>
      <c r="C163" s="3" t="s">
        <v>4</v>
      </c>
      <c r="D163" s="3" t="s">
        <v>11</v>
      </c>
      <c r="E163" s="6">
        <v>6</v>
      </c>
      <c r="F163" s="3">
        <v>2.7782</v>
      </c>
    </row>
    <row r="164" spans="1:6" x14ac:dyDescent="0.25">
      <c r="A164" s="3">
        <v>163</v>
      </c>
      <c r="B164" s="3">
        <v>12745</v>
      </c>
      <c r="C164" s="3" t="s">
        <v>4</v>
      </c>
      <c r="D164" s="3" t="s">
        <v>11</v>
      </c>
      <c r="E164" s="6">
        <v>7.5</v>
      </c>
      <c r="F164" s="3">
        <v>1.7782</v>
      </c>
    </row>
    <row r="165" spans="1:6" x14ac:dyDescent="0.25">
      <c r="A165" s="3">
        <v>164</v>
      </c>
      <c r="B165" s="3">
        <v>12745</v>
      </c>
      <c r="C165" s="3" t="s">
        <v>5</v>
      </c>
      <c r="D165" s="3" t="s">
        <v>11</v>
      </c>
      <c r="E165" s="6">
        <v>0</v>
      </c>
      <c r="F165" s="3">
        <v>8.0792000000000002</v>
      </c>
    </row>
    <row r="166" spans="1:6" x14ac:dyDescent="0.25">
      <c r="A166" s="3">
        <v>165</v>
      </c>
      <c r="B166" s="3">
        <v>12745</v>
      </c>
      <c r="C166" s="3" t="s">
        <v>5</v>
      </c>
      <c r="D166" s="3" t="s">
        <v>11</v>
      </c>
      <c r="E166" s="6">
        <v>1.5</v>
      </c>
      <c r="F166" s="3">
        <v>7.2041000000000004</v>
      </c>
    </row>
    <row r="167" spans="1:6" x14ac:dyDescent="0.25">
      <c r="A167" s="3">
        <v>166</v>
      </c>
      <c r="B167" s="3">
        <v>12745</v>
      </c>
      <c r="C167" s="3" t="s">
        <v>5</v>
      </c>
      <c r="D167" s="3" t="s">
        <v>11</v>
      </c>
      <c r="E167" s="6">
        <v>3</v>
      </c>
      <c r="F167" s="3">
        <v>4.4099000000000004</v>
      </c>
    </row>
    <row r="168" spans="1:6" x14ac:dyDescent="0.25">
      <c r="A168" s="3">
        <v>167</v>
      </c>
      <c r="B168" s="3">
        <v>12745</v>
      </c>
      <c r="C168" s="3" t="s">
        <v>5</v>
      </c>
      <c r="D168" s="3" t="s">
        <v>11</v>
      </c>
      <c r="E168" s="6">
        <v>4.5</v>
      </c>
      <c r="F168" s="3">
        <v>3.9030999999999998</v>
      </c>
    </row>
    <row r="169" spans="1:6" x14ac:dyDescent="0.25">
      <c r="A169" s="3">
        <v>168</v>
      </c>
      <c r="B169" s="3">
        <v>12745</v>
      </c>
      <c r="C169" s="3" t="s">
        <v>5</v>
      </c>
      <c r="D169" s="3" t="s">
        <v>11</v>
      </c>
      <c r="E169" s="6">
        <v>6</v>
      </c>
      <c r="F169" s="3">
        <v>4.2041000000000004</v>
      </c>
    </row>
    <row r="170" spans="1:6" x14ac:dyDescent="0.25">
      <c r="A170" s="3">
        <v>169</v>
      </c>
      <c r="B170" s="3">
        <v>12745</v>
      </c>
      <c r="C170" s="3" t="s">
        <v>5</v>
      </c>
      <c r="D170" s="3" t="s">
        <v>11</v>
      </c>
      <c r="E170" s="6">
        <v>7.5</v>
      </c>
      <c r="F170" s="3">
        <v>2.9030999999999998</v>
      </c>
    </row>
    <row r="171" spans="1:6" x14ac:dyDescent="0.25">
      <c r="A171" s="3">
        <v>170</v>
      </c>
      <c r="B171" s="3">
        <v>12783</v>
      </c>
      <c r="C171" s="3" t="s">
        <v>3</v>
      </c>
      <c r="D171" s="3" t="s">
        <v>11</v>
      </c>
      <c r="E171" s="6">
        <v>0</v>
      </c>
      <c r="F171" s="3">
        <v>7.7782</v>
      </c>
    </row>
    <row r="172" spans="1:6" x14ac:dyDescent="0.25">
      <c r="A172" s="3">
        <v>171</v>
      </c>
      <c r="B172" s="3">
        <v>12783</v>
      </c>
      <c r="C172" s="3" t="s">
        <v>3</v>
      </c>
      <c r="D172" s="3" t="s">
        <v>11</v>
      </c>
      <c r="E172" s="6">
        <v>1.5</v>
      </c>
      <c r="F172" s="3">
        <v>6.1673</v>
      </c>
    </row>
    <row r="173" spans="1:6" x14ac:dyDescent="0.25">
      <c r="A173" s="3">
        <v>172</v>
      </c>
      <c r="B173" s="3">
        <v>12783</v>
      </c>
      <c r="C173" s="3" t="s">
        <v>3</v>
      </c>
      <c r="D173" s="3" t="s">
        <v>11</v>
      </c>
      <c r="E173" s="6">
        <v>3</v>
      </c>
      <c r="F173" s="3">
        <v>4.5682</v>
      </c>
    </row>
    <row r="174" spans="1:6" x14ac:dyDescent="0.25">
      <c r="A174" s="3">
        <v>173</v>
      </c>
      <c r="B174" s="3">
        <v>12783</v>
      </c>
      <c r="C174" s="3" t="s">
        <v>3</v>
      </c>
      <c r="D174" s="3" t="s">
        <v>11</v>
      </c>
      <c r="E174" s="6">
        <v>4.5</v>
      </c>
      <c r="F174" s="3">
        <v>3.7559</v>
      </c>
    </row>
    <row r="175" spans="1:6" x14ac:dyDescent="0.25">
      <c r="A175" s="3">
        <v>174</v>
      </c>
      <c r="B175" s="3">
        <v>12783</v>
      </c>
      <c r="C175" s="3" t="s">
        <v>3</v>
      </c>
      <c r="D175" s="3" t="s">
        <v>11</v>
      </c>
      <c r="E175" s="6">
        <v>6</v>
      </c>
      <c r="F175" s="3">
        <v>3.4314</v>
      </c>
    </row>
    <row r="176" spans="1:6" x14ac:dyDescent="0.25">
      <c r="A176" s="3">
        <v>175</v>
      </c>
      <c r="B176" s="3">
        <v>12783</v>
      </c>
      <c r="C176" s="3" t="s">
        <v>3</v>
      </c>
      <c r="D176" s="3" t="s">
        <v>11</v>
      </c>
      <c r="E176" s="6">
        <v>7.5</v>
      </c>
      <c r="F176" s="3">
        <v>2.3010000000000002</v>
      </c>
    </row>
    <row r="177" spans="1:6" x14ac:dyDescent="0.25">
      <c r="A177" s="3">
        <v>176</v>
      </c>
      <c r="B177" s="3">
        <v>12783</v>
      </c>
      <c r="C177" s="3" t="s">
        <v>4</v>
      </c>
      <c r="D177" s="3" t="s">
        <v>11</v>
      </c>
      <c r="E177" s="6">
        <v>0</v>
      </c>
      <c r="F177" s="3">
        <v>8.0413999999999994</v>
      </c>
    </row>
    <row r="178" spans="1:6" x14ac:dyDescent="0.25">
      <c r="A178" s="3">
        <v>177</v>
      </c>
      <c r="B178" s="3">
        <v>12783</v>
      </c>
      <c r="C178" s="3" t="s">
        <v>4</v>
      </c>
      <c r="D178" s="3" t="s">
        <v>11</v>
      </c>
      <c r="E178" s="6">
        <v>1.5</v>
      </c>
      <c r="F178" s="3">
        <v>6.0414000000000003</v>
      </c>
    </row>
    <row r="179" spans="1:6" x14ac:dyDescent="0.25">
      <c r="A179" s="3">
        <v>178</v>
      </c>
      <c r="B179" s="3">
        <v>12783</v>
      </c>
      <c r="C179" s="3" t="s">
        <v>4</v>
      </c>
      <c r="D179" s="3" t="s">
        <v>11</v>
      </c>
      <c r="E179" s="6">
        <v>3</v>
      </c>
      <c r="F179" s="3">
        <v>3.6021000000000001</v>
      </c>
    </row>
    <row r="180" spans="1:6" x14ac:dyDescent="0.25">
      <c r="A180" s="3">
        <v>179</v>
      </c>
      <c r="B180" s="3">
        <v>12783</v>
      </c>
      <c r="C180" s="3" t="s">
        <v>4</v>
      </c>
      <c r="D180" s="3" t="s">
        <v>11</v>
      </c>
      <c r="E180" s="6">
        <v>4.5</v>
      </c>
      <c r="F180" s="3">
        <v>3.2303999999999999</v>
      </c>
    </row>
    <row r="181" spans="1:6" x14ac:dyDescent="0.25">
      <c r="A181" s="3">
        <v>180</v>
      </c>
      <c r="B181" s="3">
        <v>12783</v>
      </c>
      <c r="C181" s="3" t="s">
        <v>4</v>
      </c>
      <c r="D181" s="3" t="s">
        <v>11</v>
      </c>
      <c r="E181" s="6">
        <v>6</v>
      </c>
      <c r="F181" s="3">
        <v>2.8451</v>
      </c>
    </row>
    <row r="182" spans="1:6" x14ac:dyDescent="0.25">
      <c r="A182" s="3">
        <v>181</v>
      </c>
      <c r="B182" s="3">
        <v>12783</v>
      </c>
      <c r="C182" s="3" t="s">
        <v>4</v>
      </c>
      <c r="D182" s="3" t="s">
        <v>11</v>
      </c>
      <c r="E182" s="6">
        <v>7.5</v>
      </c>
      <c r="F182" s="3">
        <v>3.1760999999999999</v>
      </c>
    </row>
    <row r="183" spans="1:6" x14ac:dyDescent="0.25">
      <c r="A183" s="3">
        <v>182</v>
      </c>
      <c r="B183" s="3">
        <v>12783</v>
      </c>
      <c r="C183" s="3" t="s">
        <v>5</v>
      </c>
      <c r="D183" s="3" t="s">
        <v>11</v>
      </c>
      <c r="E183" s="6">
        <v>0</v>
      </c>
      <c r="F183" s="3">
        <v>7.6334999999999997</v>
      </c>
    </row>
    <row r="184" spans="1:6" x14ac:dyDescent="0.25">
      <c r="A184" s="3">
        <v>183</v>
      </c>
      <c r="B184" s="3">
        <v>12783</v>
      </c>
      <c r="C184" s="3" t="s">
        <v>5</v>
      </c>
      <c r="D184" s="3" t="s">
        <v>11</v>
      </c>
      <c r="E184" s="6">
        <v>1.5</v>
      </c>
      <c r="F184" s="3">
        <v>6.5185000000000004</v>
      </c>
    </row>
    <row r="185" spans="1:6" x14ac:dyDescent="0.25">
      <c r="A185" s="3">
        <v>184</v>
      </c>
      <c r="B185" s="3">
        <v>12783</v>
      </c>
      <c r="C185" s="3" t="s">
        <v>5</v>
      </c>
      <c r="D185" s="3" t="s">
        <v>11</v>
      </c>
      <c r="E185" s="6">
        <v>3</v>
      </c>
      <c r="F185" s="3">
        <v>4.8632999999999997</v>
      </c>
    </row>
    <row r="186" spans="1:6" x14ac:dyDescent="0.25">
      <c r="A186" s="3">
        <v>185</v>
      </c>
      <c r="B186" s="3">
        <v>12783</v>
      </c>
      <c r="C186" s="3" t="s">
        <v>5</v>
      </c>
      <c r="D186" s="3" t="s">
        <v>11</v>
      </c>
      <c r="E186" s="6">
        <v>4.5</v>
      </c>
      <c r="F186" s="3">
        <v>3.3010000000000002</v>
      </c>
    </row>
    <row r="187" spans="1:6" x14ac:dyDescent="0.25">
      <c r="A187" s="3">
        <v>186</v>
      </c>
      <c r="B187" s="3">
        <v>12783</v>
      </c>
      <c r="C187" s="3" t="s">
        <v>5</v>
      </c>
      <c r="D187" s="3" t="s">
        <v>11</v>
      </c>
      <c r="E187" s="6">
        <v>6</v>
      </c>
      <c r="F187" s="3">
        <v>3.7242999999999999</v>
      </c>
    </row>
    <row r="188" spans="1:6" x14ac:dyDescent="0.25">
      <c r="A188" s="3">
        <v>187</v>
      </c>
      <c r="B188" s="3">
        <v>12783</v>
      </c>
      <c r="C188" s="3" t="s">
        <v>5</v>
      </c>
      <c r="D188" s="3" t="s">
        <v>11</v>
      </c>
      <c r="E188" s="6">
        <v>7.5</v>
      </c>
      <c r="F188" s="3">
        <v>3.1760999999999999</v>
      </c>
    </row>
    <row r="189" spans="1:6" x14ac:dyDescent="0.25">
      <c r="A189" s="3">
        <v>188</v>
      </c>
      <c r="B189" s="3">
        <v>12783</v>
      </c>
      <c r="C189" s="3" t="s">
        <v>6</v>
      </c>
      <c r="D189" s="3" t="s">
        <v>11</v>
      </c>
      <c r="E189" s="6">
        <v>0</v>
      </c>
      <c r="F189" s="3">
        <v>8.0294000000000008</v>
      </c>
    </row>
    <row r="190" spans="1:6" x14ac:dyDescent="0.25">
      <c r="A190" s="3">
        <v>189</v>
      </c>
      <c r="B190" s="3">
        <v>12783</v>
      </c>
      <c r="C190" s="3" t="s">
        <v>6</v>
      </c>
      <c r="D190" s="3" t="s">
        <v>11</v>
      </c>
      <c r="E190" s="6">
        <v>1.5</v>
      </c>
      <c r="F190" s="3">
        <v>5.9684999999999997</v>
      </c>
    </row>
    <row r="191" spans="1:6" x14ac:dyDescent="0.25">
      <c r="A191" s="3">
        <v>190</v>
      </c>
      <c r="B191" s="3">
        <v>12783</v>
      </c>
      <c r="C191" s="3" t="s">
        <v>6</v>
      </c>
      <c r="D191" s="3" t="s">
        <v>11</v>
      </c>
      <c r="E191" s="6">
        <v>3</v>
      </c>
      <c r="F191" s="3">
        <v>4.0530999999999997</v>
      </c>
    </row>
    <row r="192" spans="1:6" x14ac:dyDescent="0.25">
      <c r="A192" s="3">
        <v>191</v>
      </c>
      <c r="B192" s="3">
        <v>12783</v>
      </c>
      <c r="C192" s="3" t="s">
        <v>6</v>
      </c>
      <c r="D192" s="3" t="s">
        <v>11</v>
      </c>
      <c r="E192" s="6">
        <v>4.5</v>
      </c>
      <c r="F192" s="3">
        <v>2.4771000000000001</v>
      </c>
    </row>
    <row r="193" spans="1:6" x14ac:dyDescent="0.25">
      <c r="A193" s="3">
        <v>192</v>
      </c>
      <c r="B193" s="3">
        <v>12783</v>
      </c>
      <c r="C193" s="3" t="s">
        <v>6</v>
      </c>
      <c r="D193" s="3" t="s">
        <v>11</v>
      </c>
      <c r="E193" s="6">
        <v>6</v>
      </c>
      <c r="F193" s="3">
        <v>1.7782</v>
      </c>
    </row>
    <row r="194" spans="1:6" x14ac:dyDescent="0.25">
      <c r="A194" s="3">
        <v>193</v>
      </c>
      <c r="B194" s="3">
        <v>12783</v>
      </c>
      <c r="C194" s="3" t="s">
        <v>6</v>
      </c>
      <c r="D194" s="3" t="s">
        <v>11</v>
      </c>
      <c r="E194" s="6">
        <v>7.5</v>
      </c>
      <c r="F194" s="3">
        <v>2.7782</v>
      </c>
    </row>
    <row r="195" spans="1:6" x14ac:dyDescent="0.25">
      <c r="A195" s="3">
        <v>194</v>
      </c>
      <c r="B195" s="3">
        <v>12783</v>
      </c>
      <c r="C195" s="3" t="s">
        <v>7</v>
      </c>
      <c r="D195" s="3" t="s">
        <v>11</v>
      </c>
      <c r="E195" s="6">
        <v>0</v>
      </c>
      <c r="F195" s="3">
        <v>8.0413999999999994</v>
      </c>
    </row>
    <row r="196" spans="1:6" x14ac:dyDescent="0.25">
      <c r="A196" s="3">
        <v>195</v>
      </c>
      <c r="B196" s="3">
        <v>12783</v>
      </c>
      <c r="C196" s="3" t="s">
        <v>7</v>
      </c>
      <c r="D196" s="3" t="s">
        <v>11</v>
      </c>
      <c r="E196" s="6">
        <v>1.5</v>
      </c>
      <c r="F196" s="3">
        <v>5.2480000000000002</v>
      </c>
    </row>
    <row r="197" spans="1:6" x14ac:dyDescent="0.25">
      <c r="A197" s="3">
        <v>196</v>
      </c>
      <c r="B197" s="3">
        <v>12783</v>
      </c>
      <c r="C197" s="3" t="s">
        <v>7</v>
      </c>
      <c r="D197" s="3" t="s">
        <v>11</v>
      </c>
      <c r="E197" s="6">
        <v>3</v>
      </c>
      <c r="F197" s="3">
        <v>2.4771000000000001</v>
      </c>
    </row>
    <row r="198" spans="1:6" x14ac:dyDescent="0.25">
      <c r="A198" s="3">
        <v>197</v>
      </c>
      <c r="B198" s="3">
        <v>12783</v>
      </c>
      <c r="C198" s="3" t="s">
        <v>7</v>
      </c>
      <c r="D198" s="3" t="s">
        <v>11</v>
      </c>
      <c r="E198" s="6">
        <v>4.5</v>
      </c>
      <c r="F198" s="3">
        <v>2.8451</v>
      </c>
    </row>
    <row r="199" spans="1:6" x14ac:dyDescent="0.25">
      <c r="A199" s="3">
        <v>198</v>
      </c>
      <c r="B199" s="3">
        <v>12783</v>
      </c>
      <c r="C199" s="3" t="s">
        <v>7</v>
      </c>
      <c r="D199" s="3" t="s">
        <v>11</v>
      </c>
      <c r="E199" s="6">
        <v>6</v>
      </c>
      <c r="F199" s="3">
        <v>3.9243000000000001</v>
      </c>
    </row>
    <row r="200" spans="1:6" x14ac:dyDescent="0.25">
      <c r="A200" s="3">
        <v>199</v>
      </c>
      <c r="B200" s="3">
        <v>12783</v>
      </c>
      <c r="C200" s="3" t="s">
        <v>8</v>
      </c>
      <c r="D200" s="3" t="s">
        <v>11</v>
      </c>
      <c r="E200" s="6">
        <v>0</v>
      </c>
      <c r="F200" s="3">
        <v>8.1461000000000006</v>
      </c>
    </row>
    <row r="201" spans="1:6" x14ac:dyDescent="0.25">
      <c r="A201" s="3">
        <v>200</v>
      </c>
      <c r="B201" s="3">
        <v>12783</v>
      </c>
      <c r="C201" s="3" t="s">
        <v>8</v>
      </c>
      <c r="D201" s="3" t="s">
        <v>11</v>
      </c>
      <c r="E201" s="6">
        <v>1.5</v>
      </c>
      <c r="F201" s="3">
        <v>6.7992999999999997</v>
      </c>
    </row>
    <row r="202" spans="1:6" x14ac:dyDescent="0.25">
      <c r="A202" s="3">
        <v>201</v>
      </c>
      <c r="B202" s="3">
        <v>12783</v>
      </c>
      <c r="C202" s="3" t="s">
        <v>8</v>
      </c>
      <c r="D202" s="3" t="s">
        <v>11</v>
      </c>
      <c r="E202" s="6">
        <v>3</v>
      </c>
      <c r="F202" s="3">
        <v>3.9868000000000001</v>
      </c>
    </row>
    <row r="203" spans="1:6" x14ac:dyDescent="0.25">
      <c r="A203" s="3">
        <v>202</v>
      </c>
      <c r="B203" s="3">
        <v>12783</v>
      </c>
      <c r="C203" s="3" t="s">
        <v>8</v>
      </c>
      <c r="D203" s="3" t="s">
        <v>11</v>
      </c>
      <c r="E203" s="6">
        <v>4.5</v>
      </c>
      <c r="F203" s="3">
        <v>3.6021000000000001</v>
      </c>
    </row>
    <row r="204" spans="1:6" x14ac:dyDescent="0.25">
      <c r="A204" s="3">
        <v>203</v>
      </c>
      <c r="B204" s="3">
        <v>12783</v>
      </c>
      <c r="C204" s="3" t="s">
        <v>8</v>
      </c>
      <c r="D204" s="3" t="s">
        <v>11</v>
      </c>
      <c r="E204" s="6">
        <v>6</v>
      </c>
      <c r="F204" s="3">
        <v>3.6021000000000001</v>
      </c>
    </row>
    <row r="205" spans="1:6" x14ac:dyDescent="0.25">
      <c r="A205" s="3">
        <v>204</v>
      </c>
      <c r="B205" s="3">
        <v>12783</v>
      </c>
      <c r="C205" s="3" t="s">
        <v>8</v>
      </c>
      <c r="D205" s="3" t="s">
        <v>11</v>
      </c>
      <c r="E205" s="6">
        <v>7.5</v>
      </c>
      <c r="F205" s="3">
        <v>2.6021000000000001</v>
      </c>
    </row>
    <row r="206" spans="1:6" x14ac:dyDescent="0.25">
      <c r="A206" s="3">
        <v>205</v>
      </c>
      <c r="B206" s="3">
        <v>13121</v>
      </c>
      <c r="C206" s="3" t="s">
        <v>3</v>
      </c>
      <c r="D206" s="3" t="s">
        <v>11</v>
      </c>
      <c r="E206" s="6">
        <v>0</v>
      </c>
      <c r="F206" s="3">
        <v>7.9031000000000002</v>
      </c>
    </row>
    <row r="207" spans="1:6" x14ac:dyDescent="0.25">
      <c r="A207" s="3">
        <v>206</v>
      </c>
      <c r="B207" s="3">
        <v>13121</v>
      </c>
      <c r="C207" s="3" t="s">
        <v>3</v>
      </c>
      <c r="D207" s="3" t="s">
        <v>11</v>
      </c>
      <c r="E207" s="6">
        <v>1.5</v>
      </c>
      <c r="F207" s="3">
        <v>4.7558999999999996</v>
      </c>
    </row>
    <row r="208" spans="1:6" x14ac:dyDescent="0.25">
      <c r="A208" s="3">
        <v>207</v>
      </c>
      <c r="B208" s="3">
        <v>13121</v>
      </c>
      <c r="C208" s="3" t="s">
        <v>3</v>
      </c>
      <c r="D208" s="3" t="s">
        <v>11</v>
      </c>
      <c r="E208" s="6">
        <v>4.5</v>
      </c>
      <c r="F208" s="3">
        <v>3.2303999999999999</v>
      </c>
    </row>
    <row r="209" spans="1:6" x14ac:dyDescent="0.25">
      <c r="A209" s="3">
        <v>208</v>
      </c>
      <c r="B209" s="3">
        <v>13121</v>
      </c>
      <c r="C209" s="3" t="s">
        <v>3</v>
      </c>
      <c r="D209" s="3" t="s">
        <v>11</v>
      </c>
      <c r="E209" s="6">
        <v>7.5</v>
      </c>
      <c r="F209" s="3">
        <v>3.1271</v>
      </c>
    </row>
    <row r="210" spans="1:6" x14ac:dyDescent="0.25">
      <c r="A210" s="3">
        <v>209</v>
      </c>
      <c r="B210" s="3">
        <v>13121</v>
      </c>
      <c r="C210" s="3" t="s">
        <v>4</v>
      </c>
      <c r="D210" s="3" t="s">
        <v>11</v>
      </c>
      <c r="E210" s="6">
        <v>0</v>
      </c>
      <c r="F210" s="3">
        <v>7.9867999999999997</v>
      </c>
    </row>
    <row r="211" spans="1:6" x14ac:dyDescent="0.25">
      <c r="A211" s="3">
        <v>210</v>
      </c>
      <c r="B211" s="3">
        <v>13121</v>
      </c>
      <c r="C211" s="3" t="s">
        <v>4</v>
      </c>
      <c r="D211" s="3" t="s">
        <v>11</v>
      </c>
      <c r="E211" s="6">
        <v>1.5</v>
      </c>
      <c r="F211" s="3">
        <v>4.4771000000000001</v>
      </c>
    </row>
    <row r="212" spans="1:6" x14ac:dyDescent="0.25">
      <c r="A212" s="3">
        <v>211</v>
      </c>
      <c r="B212" s="3">
        <v>13121</v>
      </c>
      <c r="C212" s="3" t="s">
        <v>4</v>
      </c>
      <c r="D212" s="3" t="s">
        <v>11</v>
      </c>
      <c r="E212" s="6">
        <v>3</v>
      </c>
      <c r="F212" s="3">
        <v>4</v>
      </c>
    </row>
    <row r="213" spans="1:6" x14ac:dyDescent="0.25">
      <c r="A213" s="3">
        <v>212</v>
      </c>
      <c r="B213" s="3">
        <v>13121</v>
      </c>
      <c r="C213" s="3" t="s">
        <v>4</v>
      </c>
      <c r="D213" s="3" t="s">
        <v>11</v>
      </c>
      <c r="E213" s="6">
        <v>4.5</v>
      </c>
      <c r="F213" s="3">
        <v>3.9190999999999998</v>
      </c>
    </row>
    <row r="214" spans="1:6" x14ac:dyDescent="0.25">
      <c r="A214" s="3">
        <v>213</v>
      </c>
      <c r="B214" s="3">
        <v>13121</v>
      </c>
      <c r="C214" s="3" t="s">
        <v>4</v>
      </c>
      <c r="D214" s="3" t="s">
        <v>11</v>
      </c>
      <c r="E214" s="6">
        <v>6</v>
      </c>
      <c r="F214" s="3">
        <v>3.2303999999999999</v>
      </c>
    </row>
    <row r="215" spans="1:6" x14ac:dyDescent="0.25">
      <c r="A215" s="3">
        <v>214</v>
      </c>
      <c r="B215" s="3">
        <v>13121</v>
      </c>
      <c r="C215" s="3" t="s">
        <v>5</v>
      </c>
      <c r="D215" s="3" t="s">
        <v>11</v>
      </c>
      <c r="E215" s="6">
        <v>0</v>
      </c>
      <c r="F215" s="3">
        <v>7.9031000000000002</v>
      </c>
    </row>
    <row r="216" spans="1:6" x14ac:dyDescent="0.25">
      <c r="A216" s="3">
        <v>215</v>
      </c>
      <c r="B216" s="3">
        <v>13121</v>
      </c>
      <c r="C216" s="3" t="s">
        <v>5</v>
      </c>
      <c r="D216" s="3" t="s">
        <v>11</v>
      </c>
      <c r="E216" s="6">
        <v>1.5</v>
      </c>
      <c r="F216" s="3">
        <v>5.1959</v>
      </c>
    </row>
    <row r="217" spans="1:6" x14ac:dyDescent="0.25">
      <c r="A217" s="3">
        <v>216</v>
      </c>
      <c r="B217" s="3">
        <v>13121</v>
      </c>
      <c r="C217" s="3" t="s">
        <v>5</v>
      </c>
      <c r="D217" s="3" t="s">
        <v>11</v>
      </c>
      <c r="E217" s="6">
        <v>3</v>
      </c>
      <c r="F217" s="3">
        <v>4.3010000000000002</v>
      </c>
    </row>
    <row r="218" spans="1:6" x14ac:dyDescent="0.25">
      <c r="A218" s="3">
        <v>217</v>
      </c>
      <c r="B218" s="3">
        <v>13121</v>
      </c>
      <c r="C218" s="3" t="s">
        <v>5</v>
      </c>
      <c r="D218" s="3" t="s">
        <v>11</v>
      </c>
      <c r="E218" s="6">
        <v>4.5</v>
      </c>
      <c r="F218" s="3">
        <v>3.2303999999999999</v>
      </c>
    </row>
    <row r="219" spans="1:6" x14ac:dyDescent="0.25">
      <c r="A219" s="3">
        <v>218</v>
      </c>
      <c r="B219" s="3">
        <v>13121</v>
      </c>
      <c r="C219" s="3" t="s">
        <v>5</v>
      </c>
      <c r="D219" s="3" t="s">
        <v>11</v>
      </c>
      <c r="E219" s="6">
        <v>6</v>
      </c>
      <c r="F219" s="3">
        <v>3.9394999999999998</v>
      </c>
    </row>
    <row r="220" spans="1:6" x14ac:dyDescent="0.25">
      <c r="A220" s="3">
        <v>219</v>
      </c>
      <c r="B220" s="3">
        <v>13121</v>
      </c>
      <c r="C220" s="3" t="s">
        <v>5</v>
      </c>
      <c r="D220" s="3" t="s">
        <v>11</v>
      </c>
      <c r="E220" s="6">
        <v>7.5</v>
      </c>
      <c r="F220" s="3">
        <v>3.1644000000000001</v>
      </c>
    </row>
    <row r="221" spans="1:6" x14ac:dyDescent="0.25">
      <c r="A221" s="3">
        <v>220</v>
      </c>
      <c r="B221" s="3">
        <v>13126</v>
      </c>
      <c r="C221" s="3" t="s">
        <v>3</v>
      </c>
      <c r="D221" s="3" t="s">
        <v>11</v>
      </c>
      <c r="E221" s="6">
        <v>0</v>
      </c>
      <c r="F221" s="3">
        <v>8.0294000000000008</v>
      </c>
    </row>
    <row r="222" spans="1:6" x14ac:dyDescent="0.25">
      <c r="A222" s="3">
        <v>221</v>
      </c>
      <c r="B222" s="3">
        <v>13126</v>
      </c>
      <c r="C222" s="3" t="s">
        <v>3</v>
      </c>
      <c r="D222" s="3" t="s">
        <v>11</v>
      </c>
      <c r="E222" s="6">
        <v>1.5</v>
      </c>
      <c r="F222" s="3">
        <v>6.7558999999999996</v>
      </c>
    </row>
    <row r="223" spans="1:6" x14ac:dyDescent="0.25">
      <c r="A223" s="3">
        <v>222</v>
      </c>
      <c r="B223" s="3">
        <v>13126</v>
      </c>
      <c r="C223" s="3" t="s">
        <v>3</v>
      </c>
      <c r="D223" s="3" t="s">
        <v>11</v>
      </c>
      <c r="E223" s="6">
        <v>3</v>
      </c>
      <c r="F223" s="3">
        <v>3.7559</v>
      </c>
    </row>
    <row r="224" spans="1:6" x14ac:dyDescent="0.25">
      <c r="A224" s="3">
        <v>223</v>
      </c>
      <c r="B224" s="3">
        <v>13126</v>
      </c>
      <c r="C224" s="3" t="s">
        <v>3</v>
      </c>
      <c r="D224" s="3" t="s">
        <v>11</v>
      </c>
      <c r="E224" s="6">
        <v>4.5</v>
      </c>
      <c r="F224" s="3">
        <v>4.0128000000000004</v>
      </c>
    </row>
    <row r="225" spans="1:6" x14ac:dyDescent="0.25">
      <c r="A225" s="3">
        <v>224</v>
      </c>
      <c r="B225" s="3">
        <v>13126</v>
      </c>
      <c r="C225" s="3" t="s">
        <v>3</v>
      </c>
      <c r="D225" s="3" t="s">
        <v>11</v>
      </c>
      <c r="E225" s="6">
        <v>6</v>
      </c>
      <c r="F225" s="3">
        <v>3.6989999999999998</v>
      </c>
    </row>
    <row r="226" spans="1:6" x14ac:dyDescent="0.25">
      <c r="A226" s="3">
        <v>225</v>
      </c>
      <c r="B226" s="3">
        <v>13126</v>
      </c>
      <c r="C226" s="3" t="s">
        <v>3</v>
      </c>
      <c r="D226" s="3" t="s">
        <v>11</v>
      </c>
      <c r="E226" s="6">
        <v>7.5</v>
      </c>
      <c r="F226" s="3">
        <v>3.6294</v>
      </c>
    </row>
    <row r="227" spans="1:6" x14ac:dyDescent="0.25">
      <c r="A227" s="3">
        <v>226</v>
      </c>
      <c r="B227" s="3">
        <v>13126</v>
      </c>
      <c r="C227" s="3" t="s">
        <v>4</v>
      </c>
      <c r="D227" s="3" t="s">
        <v>11</v>
      </c>
      <c r="E227" s="6">
        <v>0</v>
      </c>
      <c r="F227" s="3">
        <v>7.8864999999999998</v>
      </c>
    </row>
    <row r="228" spans="1:6" x14ac:dyDescent="0.25">
      <c r="A228" s="3">
        <v>227</v>
      </c>
      <c r="B228" s="3">
        <v>13126</v>
      </c>
      <c r="C228" s="3" t="s">
        <v>4</v>
      </c>
      <c r="D228" s="3" t="s">
        <v>11</v>
      </c>
      <c r="E228" s="6">
        <v>1.5</v>
      </c>
      <c r="F228" s="3">
        <v>6.2122000000000002</v>
      </c>
    </row>
    <row r="229" spans="1:6" x14ac:dyDescent="0.25">
      <c r="A229" s="3">
        <v>228</v>
      </c>
      <c r="B229" s="3">
        <v>13126</v>
      </c>
      <c r="C229" s="3" t="s">
        <v>4</v>
      </c>
      <c r="D229" s="3" t="s">
        <v>11</v>
      </c>
      <c r="E229" s="6">
        <v>3</v>
      </c>
      <c r="F229" s="3">
        <v>4.3616999999999999</v>
      </c>
    </row>
    <row r="230" spans="1:6" x14ac:dyDescent="0.25">
      <c r="A230" s="3">
        <v>229</v>
      </c>
      <c r="B230" s="3">
        <v>13126</v>
      </c>
      <c r="C230" s="3" t="s">
        <v>4</v>
      </c>
      <c r="D230" s="3" t="s">
        <v>11</v>
      </c>
      <c r="E230" s="6">
        <v>4.5</v>
      </c>
      <c r="F230" s="3">
        <v>4.1037999999999997</v>
      </c>
    </row>
    <row r="231" spans="1:6" x14ac:dyDescent="0.25">
      <c r="A231" s="3">
        <v>230</v>
      </c>
      <c r="B231" s="3">
        <v>13126</v>
      </c>
      <c r="C231" s="3" t="s">
        <v>4</v>
      </c>
      <c r="D231" s="3" t="s">
        <v>11</v>
      </c>
      <c r="E231" s="6">
        <v>6</v>
      </c>
      <c r="F231" s="3">
        <v>3.9868000000000001</v>
      </c>
    </row>
    <row r="232" spans="1:6" x14ac:dyDescent="0.25">
      <c r="A232" s="3">
        <v>231</v>
      </c>
      <c r="B232" s="3">
        <v>13126</v>
      </c>
      <c r="C232" s="3" t="s">
        <v>4</v>
      </c>
      <c r="D232" s="3" t="s">
        <v>11</v>
      </c>
      <c r="E232" s="6">
        <v>7.5</v>
      </c>
      <c r="F232" s="3">
        <v>3.5236999999999998</v>
      </c>
    </row>
    <row r="233" spans="1:6" x14ac:dyDescent="0.25">
      <c r="A233" s="3">
        <v>232</v>
      </c>
      <c r="B233" s="3">
        <v>13126</v>
      </c>
      <c r="C233" s="3" t="s">
        <v>5</v>
      </c>
      <c r="D233" s="3" t="s">
        <v>11</v>
      </c>
      <c r="E233" s="6">
        <v>0</v>
      </c>
      <c r="F233" s="3">
        <v>8.0128000000000004</v>
      </c>
    </row>
    <row r="234" spans="1:6" x14ac:dyDescent="0.25">
      <c r="A234" s="3">
        <v>233</v>
      </c>
      <c r="B234" s="3">
        <v>13126</v>
      </c>
      <c r="C234" s="3" t="s">
        <v>5</v>
      </c>
      <c r="D234" s="3" t="s">
        <v>11</v>
      </c>
      <c r="E234" s="6">
        <v>1.5</v>
      </c>
      <c r="F234" s="3">
        <v>6.6989999999999998</v>
      </c>
    </row>
    <row r="235" spans="1:6" x14ac:dyDescent="0.25">
      <c r="A235" s="3">
        <v>234</v>
      </c>
      <c r="B235" s="3">
        <v>13126</v>
      </c>
      <c r="C235" s="3" t="s">
        <v>5</v>
      </c>
      <c r="D235" s="3" t="s">
        <v>11</v>
      </c>
      <c r="E235" s="6">
        <v>3</v>
      </c>
      <c r="F235" s="3">
        <v>4.4771000000000001</v>
      </c>
    </row>
    <row r="236" spans="1:6" x14ac:dyDescent="0.25">
      <c r="A236" s="3">
        <v>235</v>
      </c>
      <c r="B236" s="3">
        <v>13126</v>
      </c>
      <c r="C236" s="3" t="s">
        <v>5</v>
      </c>
      <c r="D236" s="3" t="s">
        <v>11</v>
      </c>
      <c r="E236" s="6">
        <v>6</v>
      </c>
      <c r="F236" s="3">
        <v>3.7993000000000001</v>
      </c>
    </row>
    <row r="237" spans="1:6" x14ac:dyDescent="0.25">
      <c r="A237" s="3">
        <v>236</v>
      </c>
      <c r="B237" s="3">
        <v>13126</v>
      </c>
      <c r="C237" s="3" t="s">
        <v>5</v>
      </c>
      <c r="D237" s="3" t="s">
        <v>11</v>
      </c>
      <c r="E237" s="6">
        <v>7.5</v>
      </c>
      <c r="F237" s="3">
        <v>3.1461000000000001</v>
      </c>
    </row>
    <row r="238" spans="1:6" x14ac:dyDescent="0.25">
      <c r="A238" s="3">
        <v>237</v>
      </c>
      <c r="B238" s="3">
        <v>13126</v>
      </c>
      <c r="C238" s="3" t="s">
        <v>6</v>
      </c>
      <c r="D238" s="3" t="s">
        <v>11</v>
      </c>
      <c r="E238" s="6">
        <v>0</v>
      </c>
      <c r="F238" s="3">
        <v>8.1553000000000004</v>
      </c>
    </row>
    <row r="239" spans="1:6" x14ac:dyDescent="0.25">
      <c r="A239" s="3">
        <v>238</v>
      </c>
      <c r="B239" s="3">
        <v>13126</v>
      </c>
      <c r="C239" s="3" t="s">
        <v>6</v>
      </c>
      <c r="D239" s="3" t="s">
        <v>11</v>
      </c>
      <c r="E239" s="6">
        <v>1.5</v>
      </c>
      <c r="F239" s="3">
        <v>6.6021000000000001</v>
      </c>
    </row>
    <row r="240" spans="1:6" x14ac:dyDescent="0.25">
      <c r="A240" s="3">
        <v>239</v>
      </c>
      <c r="B240" s="3">
        <v>13126</v>
      </c>
      <c r="C240" s="3" t="s">
        <v>6</v>
      </c>
      <c r="D240" s="3" t="s">
        <v>11</v>
      </c>
      <c r="E240" s="6">
        <v>3</v>
      </c>
      <c r="F240" s="3">
        <v>4.2625000000000002</v>
      </c>
    </row>
    <row r="241" spans="1:6" x14ac:dyDescent="0.25">
      <c r="A241" s="3">
        <v>240</v>
      </c>
      <c r="B241" s="3">
        <v>13126</v>
      </c>
      <c r="C241" s="3" t="s">
        <v>6</v>
      </c>
      <c r="D241" s="3" t="s">
        <v>11</v>
      </c>
      <c r="E241" s="6">
        <v>4.5</v>
      </c>
      <c r="F241" s="3">
        <v>3.8451</v>
      </c>
    </row>
    <row r="242" spans="1:6" x14ac:dyDescent="0.25">
      <c r="A242" s="3">
        <v>241</v>
      </c>
      <c r="B242" s="3">
        <v>13126</v>
      </c>
      <c r="C242" s="3" t="s">
        <v>6</v>
      </c>
      <c r="D242" s="3" t="s">
        <v>11</v>
      </c>
      <c r="E242" s="6">
        <v>6</v>
      </c>
      <c r="F242" s="3">
        <v>4.0170000000000003</v>
      </c>
    </row>
    <row r="243" spans="1:6" x14ac:dyDescent="0.25">
      <c r="A243" s="3">
        <v>242</v>
      </c>
      <c r="B243" s="3">
        <v>13126</v>
      </c>
      <c r="C243" s="3" t="s">
        <v>6</v>
      </c>
      <c r="D243" s="3" t="s">
        <v>11</v>
      </c>
      <c r="E243" s="6">
        <v>7.5</v>
      </c>
      <c r="F243" s="3">
        <v>2.3010000000000002</v>
      </c>
    </row>
    <row r="244" spans="1:6" x14ac:dyDescent="0.25">
      <c r="A244" s="3">
        <v>243</v>
      </c>
      <c r="B244" s="3">
        <v>13126</v>
      </c>
      <c r="C244" s="3" t="s">
        <v>7</v>
      </c>
      <c r="D244" s="3" t="s">
        <v>11</v>
      </c>
      <c r="E244" s="6">
        <v>0</v>
      </c>
      <c r="F244" s="3">
        <v>8.1138999999999992</v>
      </c>
    </row>
    <row r="245" spans="1:6" x14ac:dyDescent="0.25">
      <c r="A245" s="3">
        <v>244</v>
      </c>
      <c r="B245" s="3">
        <v>13126</v>
      </c>
      <c r="C245" s="3" t="s">
        <v>7</v>
      </c>
      <c r="D245" s="3" t="s">
        <v>11</v>
      </c>
      <c r="E245" s="6">
        <v>1.5</v>
      </c>
      <c r="F245" s="3">
        <v>6.1760999999999999</v>
      </c>
    </row>
    <row r="246" spans="1:6" x14ac:dyDescent="0.25">
      <c r="A246" s="3">
        <v>245</v>
      </c>
      <c r="B246" s="3">
        <v>13126</v>
      </c>
      <c r="C246" s="3" t="s">
        <v>7</v>
      </c>
      <c r="D246" s="3" t="s">
        <v>11</v>
      </c>
      <c r="E246" s="6">
        <v>3</v>
      </c>
      <c r="F246" s="3">
        <v>4.1959</v>
      </c>
    </row>
    <row r="247" spans="1:6" x14ac:dyDescent="0.25">
      <c r="A247" s="3">
        <v>246</v>
      </c>
      <c r="B247" s="3">
        <v>13126</v>
      </c>
      <c r="C247" s="3" t="s">
        <v>7</v>
      </c>
      <c r="D247" s="3" t="s">
        <v>11</v>
      </c>
      <c r="E247" s="6">
        <v>4.5</v>
      </c>
      <c r="F247" s="3">
        <v>3.2303999999999999</v>
      </c>
    </row>
    <row r="248" spans="1:6" x14ac:dyDescent="0.25">
      <c r="A248" s="3">
        <v>247</v>
      </c>
      <c r="B248" s="3">
        <v>13126</v>
      </c>
      <c r="C248" s="3" t="s">
        <v>7</v>
      </c>
      <c r="D248" s="3" t="s">
        <v>11</v>
      </c>
      <c r="E248" s="6">
        <v>6</v>
      </c>
      <c r="F248" s="3">
        <v>2.415</v>
      </c>
    </row>
    <row r="249" spans="1:6" x14ac:dyDescent="0.25">
      <c r="A249" s="3">
        <v>248</v>
      </c>
      <c r="B249" s="3">
        <v>13126</v>
      </c>
      <c r="C249" s="3" t="s">
        <v>7</v>
      </c>
      <c r="D249" s="3" t="s">
        <v>11</v>
      </c>
      <c r="E249" s="6">
        <v>7.5</v>
      </c>
      <c r="F249" s="3">
        <v>2.3010000000000002</v>
      </c>
    </row>
    <row r="250" spans="1:6" x14ac:dyDescent="0.25">
      <c r="A250" s="3">
        <v>249</v>
      </c>
      <c r="B250" s="3">
        <v>13126</v>
      </c>
      <c r="C250" s="3" t="s">
        <v>8</v>
      </c>
      <c r="D250" s="3" t="s">
        <v>11</v>
      </c>
      <c r="E250" s="6">
        <v>0</v>
      </c>
      <c r="F250" s="3">
        <v>8.1366999999999994</v>
      </c>
    </row>
    <row r="251" spans="1:6" x14ac:dyDescent="0.25">
      <c r="A251" s="3">
        <v>250</v>
      </c>
      <c r="B251" s="3">
        <v>13126</v>
      </c>
      <c r="C251" s="3" t="s">
        <v>8</v>
      </c>
      <c r="D251" s="3" t="s">
        <v>11</v>
      </c>
      <c r="E251" s="6">
        <v>1.5</v>
      </c>
      <c r="F251" s="3">
        <v>6.9031000000000002</v>
      </c>
    </row>
    <row r="252" spans="1:6" x14ac:dyDescent="0.25">
      <c r="A252" s="3">
        <v>251</v>
      </c>
      <c r="B252" s="3">
        <v>13126</v>
      </c>
      <c r="C252" s="3" t="s">
        <v>8</v>
      </c>
      <c r="D252" s="3" t="s">
        <v>11</v>
      </c>
      <c r="E252" s="6">
        <v>3</v>
      </c>
      <c r="F252" s="3">
        <v>4.1139000000000001</v>
      </c>
    </row>
    <row r="253" spans="1:6" x14ac:dyDescent="0.25">
      <c r="A253" s="3">
        <v>252</v>
      </c>
      <c r="B253" s="3">
        <v>13126</v>
      </c>
      <c r="C253" s="3" t="s">
        <v>8</v>
      </c>
      <c r="D253" s="3" t="s">
        <v>11</v>
      </c>
      <c r="E253" s="6">
        <v>4.5</v>
      </c>
      <c r="F253" s="3">
        <v>4.1037999999999997</v>
      </c>
    </row>
    <row r="254" spans="1:6" x14ac:dyDescent="0.25">
      <c r="A254" s="3">
        <v>253</v>
      </c>
      <c r="B254" s="3">
        <v>13126</v>
      </c>
      <c r="C254" s="3" t="s">
        <v>8</v>
      </c>
      <c r="D254" s="3" t="s">
        <v>11</v>
      </c>
      <c r="E254" s="6">
        <v>6</v>
      </c>
      <c r="F254" s="3">
        <v>3.0253000000000001</v>
      </c>
    </row>
    <row r="255" spans="1:6" x14ac:dyDescent="0.25">
      <c r="A255" s="3">
        <v>254</v>
      </c>
      <c r="B255" s="3">
        <v>13126</v>
      </c>
      <c r="C255" s="3" t="s">
        <v>8</v>
      </c>
      <c r="D255" s="3" t="s">
        <v>11</v>
      </c>
      <c r="E255" s="6">
        <v>7.5</v>
      </c>
      <c r="F255" s="3">
        <v>2.6627999999999998</v>
      </c>
    </row>
    <row r="256" spans="1:6" x14ac:dyDescent="0.25">
      <c r="A256" s="3">
        <v>255</v>
      </c>
      <c r="B256" s="3">
        <v>13136</v>
      </c>
      <c r="C256" s="3" t="s">
        <v>3</v>
      </c>
      <c r="D256" s="3" t="s">
        <v>11</v>
      </c>
      <c r="E256" s="6">
        <v>0</v>
      </c>
      <c r="F256" s="3">
        <v>7.9394999999999998</v>
      </c>
    </row>
    <row r="257" spans="1:6" x14ac:dyDescent="0.25">
      <c r="A257" s="3">
        <v>256</v>
      </c>
      <c r="B257" s="3">
        <v>13136</v>
      </c>
      <c r="C257" s="3" t="s">
        <v>3</v>
      </c>
      <c r="D257" s="3" t="s">
        <v>11</v>
      </c>
      <c r="E257" s="6">
        <v>3</v>
      </c>
      <c r="F257" s="3">
        <v>5.0414000000000003</v>
      </c>
    </row>
    <row r="258" spans="1:6" x14ac:dyDescent="0.25">
      <c r="A258" s="3">
        <v>257</v>
      </c>
      <c r="B258" s="3">
        <v>13136</v>
      </c>
      <c r="C258" s="3" t="s">
        <v>3</v>
      </c>
      <c r="D258" s="3" t="s">
        <v>11</v>
      </c>
      <c r="E258" s="6">
        <v>4.5</v>
      </c>
      <c r="F258" s="3">
        <v>3.9685000000000001</v>
      </c>
    </row>
    <row r="259" spans="1:6" x14ac:dyDescent="0.25">
      <c r="A259" s="3">
        <v>258</v>
      </c>
      <c r="B259" s="3">
        <v>13136</v>
      </c>
      <c r="C259" s="3" t="s">
        <v>3</v>
      </c>
      <c r="D259" s="3" t="s">
        <v>11</v>
      </c>
      <c r="E259" s="6">
        <v>6</v>
      </c>
      <c r="F259" s="3">
        <v>2.6692999999999998</v>
      </c>
    </row>
    <row r="260" spans="1:6" x14ac:dyDescent="0.25">
      <c r="A260" s="3">
        <v>259</v>
      </c>
      <c r="B260" s="3">
        <v>13136</v>
      </c>
      <c r="C260" s="3" t="s">
        <v>3</v>
      </c>
      <c r="D260" s="3" t="s">
        <v>11</v>
      </c>
      <c r="E260" s="6">
        <v>7.5</v>
      </c>
      <c r="F260" s="3">
        <v>2.8241000000000001</v>
      </c>
    </row>
    <row r="261" spans="1:6" x14ac:dyDescent="0.25">
      <c r="A261" s="3">
        <v>260</v>
      </c>
      <c r="B261" s="3">
        <v>13136</v>
      </c>
      <c r="C261" s="3" t="s">
        <v>4</v>
      </c>
      <c r="D261" s="3" t="s">
        <v>11</v>
      </c>
      <c r="E261" s="6">
        <v>0</v>
      </c>
      <c r="F261" s="3">
        <v>7.9031000000000002</v>
      </c>
    </row>
    <row r="262" spans="1:6" x14ac:dyDescent="0.25">
      <c r="A262" s="3">
        <v>261</v>
      </c>
      <c r="B262" s="3">
        <v>13136</v>
      </c>
      <c r="C262" s="3" t="s">
        <v>4</v>
      </c>
      <c r="D262" s="3" t="s">
        <v>11</v>
      </c>
      <c r="E262" s="6">
        <v>1.5</v>
      </c>
      <c r="F262" s="3">
        <v>6.0682</v>
      </c>
    </row>
    <row r="263" spans="1:6" x14ac:dyDescent="0.25">
      <c r="A263" s="3">
        <v>262</v>
      </c>
      <c r="B263" s="3">
        <v>13136</v>
      </c>
      <c r="C263" s="3" t="s">
        <v>4</v>
      </c>
      <c r="D263" s="3" t="s">
        <v>11</v>
      </c>
      <c r="E263" s="6">
        <v>3</v>
      </c>
      <c r="F263" s="3">
        <v>4.0293999999999999</v>
      </c>
    </row>
    <row r="264" spans="1:6" x14ac:dyDescent="0.25">
      <c r="A264" s="3">
        <v>263</v>
      </c>
      <c r="B264" s="3">
        <v>13136</v>
      </c>
      <c r="C264" s="3" t="s">
        <v>4</v>
      </c>
      <c r="D264" s="3" t="s">
        <v>11</v>
      </c>
      <c r="E264" s="6">
        <v>4.5</v>
      </c>
      <c r="F264" s="3">
        <v>3.8864999999999998</v>
      </c>
    </row>
    <row r="265" spans="1:6" x14ac:dyDescent="0.25">
      <c r="A265" s="3">
        <v>264</v>
      </c>
      <c r="B265" s="3">
        <v>13136</v>
      </c>
      <c r="C265" s="3" t="s">
        <v>4</v>
      </c>
      <c r="D265" s="3" t="s">
        <v>11</v>
      </c>
      <c r="E265" s="6">
        <v>6</v>
      </c>
      <c r="F265" s="3">
        <v>2.8651</v>
      </c>
    </row>
    <row r="266" spans="1:6" x14ac:dyDescent="0.25">
      <c r="A266" s="3">
        <v>265</v>
      </c>
      <c r="B266" s="3">
        <v>13136</v>
      </c>
      <c r="C266" s="3" t="s">
        <v>5</v>
      </c>
      <c r="D266" s="3" t="s">
        <v>11</v>
      </c>
      <c r="E266" s="6">
        <v>0</v>
      </c>
      <c r="F266" s="3">
        <v>7.9031000000000002</v>
      </c>
    </row>
    <row r="267" spans="1:6" x14ac:dyDescent="0.25">
      <c r="A267" s="3">
        <v>266</v>
      </c>
      <c r="B267" s="3">
        <v>13136</v>
      </c>
      <c r="C267" s="3" t="s">
        <v>5</v>
      </c>
      <c r="D267" s="3" t="s">
        <v>11</v>
      </c>
      <c r="E267" s="6">
        <v>1.5</v>
      </c>
      <c r="F267" s="3">
        <v>6.6721000000000004</v>
      </c>
    </row>
    <row r="268" spans="1:6" x14ac:dyDescent="0.25">
      <c r="A268" s="3">
        <v>267</v>
      </c>
      <c r="B268" s="3">
        <v>13136</v>
      </c>
      <c r="C268" s="3" t="s">
        <v>5</v>
      </c>
      <c r="D268" s="3" t="s">
        <v>11</v>
      </c>
      <c r="E268" s="6">
        <v>3</v>
      </c>
      <c r="F268" s="3">
        <v>3.3010000000000002</v>
      </c>
    </row>
    <row r="269" spans="1:6" x14ac:dyDescent="0.25">
      <c r="A269" s="3">
        <v>268</v>
      </c>
      <c r="B269" s="3">
        <v>13136</v>
      </c>
      <c r="C269" s="3" t="s">
        <v>6</v>
      </c>
      <c r="D269" s="3" t="s">
        <v>11</v>
      </c>
      <c r="E269" s="6">
        <v>0</v>
      </c>
      <c r="F269" s="3">
        <v>8.1239000000000008</v>
      </c>
    </row>
    <row r="270" spans="1:6" x14ac:dyDescent="0.25">
      <c r="A270" s="3">
        <v>269</v>
      </c>
      <c r="B270" s="3">
        <v>13136</v>
      </c>
      <c r="C270" s="3" t="s">
        <v>6</v>
      </c>
      <c r="D270" s="3" t="s">
        <v>11</v>
      </c>
      <c r="E270" s="6">
        <v>1.5</v>
      </c>
      <c r="F270" s="3">
        <v>6.7558999999999996</v>
      </c>
    </row>
    <row r="271" spans="1:6" x14ac:dyDescent="0.25">
      <c r="A271" s="3">
        <v>270</v>
      </c>
      <c r="B271" s="3">
        <v>13136</v>
      </c>
      <c r="C271" s="3" t="s">
        <v>6</v>
      </c>
      <c r="D271" s="3" t="s">
        <v>11</v>
      </c>
      <c r="E271" s="6">
        <v>3</v>
      </c>
      <c r="F271" s="3">
        <v>4.4314</v>
      </c>
    </row>
    <row r="272" spans="1:6" x14ac:dyDescent="0.25">
      <c r="A272" s="3">
        <v>271</v>
      </c>
      <c r="B272" s="3">
        <v>13136</v>
      </c>
      <c r="C272" s="3" t="s">
        <v>6</v>
      </c>
      <c r="D272" s="3" t="s">
        <v>11</v>
      </c>
      <c r="E272" s="6">
        <v>4.5</v>
      </c>
      <c r="F272" s="3">
        <v>3.2303999999999999</v>
      </c>
    </row>
    <row r="273" spans="1:6" x14ac:dyDescent="0.25">
      <c r="A273" s="3">
        <v>272</v>
      </c>
      <c r="B273" s="3">
        <v>13136</v>
      </c>
      <c r="C273" s="3" t="s">
        <v>6</v>
      </c>
      <c r="D273" s="3" t="s">
        <v>11</v>
      </c>
      <c r="E273" s="6">
        <v>6</v>
      </c>
      <c r="F273" s="3">
        <v>3.3138999999999998</v>
      </c>
    </row>
    <row r="274" spans="1:6" x14ac:dyDescent="0.25">
      <c r="A274" s="3">
        <v>273</v>
      </c>
      <c r="B274" s="3">
        <v>13136</v>
      </c>
      <c r="C274" s="3" t="s">
        <v>6</v>
      </c>
      <c r="D274" s="3" t="s">
        <v>11</v>
      </c>
      <c r="E274" s="6">
        <v>7.5</v>
      </c>
      <c r="F274" s="3">
        <v>2.8195000000000001</v>
      </c>
    </row>
    <row r="275" spans="1:6" x14ac:dyDescent="0.25">
      <c r="A275" s="3">
        <v>274</v>
      </c>
      <c r="B275" s="3">
        <v>13136</v>
      </c>
      <c r="C275" s="3" t="s">
        <v>7</v>
      </c>
      <c r="D275" s="3" t="s">
        <v>11</v>
      </c>
      <c r="E275" s="6">
        <v>0</v>
      </c>
      <c r="F275" s="3">
        <v>8</v>
      </c>
    </row>
    <row r="276" spans="1:6" x14ac:dyDescent="0.25">
      <c r="A276" s="3">
        <v>275</v>
      </c>
      <c r="B276" s="3">
        <v>13136</v>
      </c>
      <c r="C276" s="3" t="s">
        <v>7</v>
      </c>
      <c r="D276" s="3" t="s">
        <v>11</v>
      </c>
      <c r="E276" s="6">
        <v>1.5</v>
      </c>
      <c r="F276" s="3">
        <v>5.6721000000000004</v>
      </c>
    </row>
    <row r="277" spans="1:6" x14ac:dyDescent="0.25">
      <c r="A277" s="3">
        <v>276</v>
      </c>
      <c r="B277" s="3">
        <v>13136</v>
      </c>
      <c r="C277" s="3" t="s">
        <v>7</v>
      </c>
      <c r="D277" s="3" t="s">
        <v>11</v>
      </c>
      <c r="E277" s="6">
        <v>3</v>
      </c>
      <c r="F277" s="3">
        <v>3.6989999999999998</v>
      </c>
    </row>
    <row r="278" spans="1:6" x14ac:dyDescent="0.25">
      <c r="A278" s="3">
        <v>277</v>
      </c>
      <c r="B278" s="3">
        <v>13136</v>
      </c>
      <c r="C278" s="3" t="s">
        <v>7</v>
      </c>
      <c r="D278" s="3" t="s">
        <v>11</v>
      </c>
      <c r="E278" s="6">
        <v>4.5</v>
      </c>
      <c r="F278" s="3">
        <v>3.8451</v>
      </c>
    </row>
    <row r="279" spans="1:6" x14ac:dyDescent="0.25">
      <c r="A279" s="3">
        <v>278</v>
      </c>
      <c r="B279" s="3">
        <v>13136</v>
      </c>
      <c r="C279" s="3" t="s">
        <v>7</v>
      </c>
      <c r="D279" s="3" t="s">
        <v>11</v>
      </c>
      <c r="E279" s="6">
        <v>6</v>
      </c>
      <c r="F279" s="3">
        <v>3.2694999999999999</v>
      </c>
    </row>
    <row r="280" spans="1:6" x14ac:dyDescent="0.25">
      <c r="A280" s="3">
        <v>279</v>
      </c>
      <c r="B280" s="3">
        <v>13136</v>
      </c>
      <c r="C280" s="3" t="s">
        <v>7</v>
      </c>
      <c r="D280" s="3" t="s">
        <v>11</v>
      </c>
      <c r="E280" s="6">
        <v>7.5</v>
      </c>
      <c r="F280" s="3">
        <v>3</v>
      </c>
    </row>
    <row r="281" spans="1:6" x14ac:dyDescent="0.25">
      <c r="A281" s="3">
        <v>280</v>
      </c>
      <c r="B281" s="3">
        <v>13136</v>
      </c>
      <c r="C281" s="3" t="s">
        <v>8</v>
      </c>
      <c r="D281" s="3" t="s">
        <v>11</v>
      </c>
      <c r="E281" s="6">
        <v>0</v>
      </c>
      <c r="F281" s="3">
        <v>8.1959</v>
      </c>
    </row>
    <row r="282" spans="1:6" x14ac:dyDescent="0.25">
      <c r="A282" s="3">
        <v>281</v>
      </c>
      <c r="B282" s="3">
        <v>13136</v>
      </c>
      <c r="C282" s="3" t="s">
        <v>8</v>
      </c>
      <c r="D282" s="3" t="s">
        <v>11</v>
      </c>
      <c r="E282" s="6">
        <v>1.5</v>
      </c>
      <c r="F282" s="3">
        <v>6.2226999999999997</v>
      </c>
    </row>
    <row r="283" spans="1:6" x14ac:dyDescent="0.25">
      <c r="A283" s="3">
        <v>282</v>
      </c>
      <c r="B283" s="3">
        <v>13136</v>
      </c>
      <c r="C283" s="3" t="s">
        <v>8</v>
      </c>
      <c r="D283" s="3" t="s">
        <v>11</v>
      </c>
      <c r="E283" s="6">
        <v>3</v>
      </c>
      <c r="F283" s="3">
        <v>3.6720999999999999</v>
      </c>
    </row>
    <row r="284" spans="1:6" x14ac:dyDescent="0.25">
      <c r="A284" s="3">
        <v>283</v>
      </c>
      <c r="B284" s="3">
        <v>13136</v>
      </c>
      <c r="C284" s="3" t="s">
        <v>8</v>
      </c>
      <c r="D284" s="3" t="s">
        <v>11</v>
      </c>
      <c r="E284" s="6">
        <v>4.5</v>
      </c>
      <c r="F284" s="3">
        <v>3.3010000000000002</v>
      </c>
    </row>
    <row r="285" spans="1:6" x14ac:dyDescent="0.25">
      <c r="A285" s="3">
        <v>284</v>
      </c>
      <c r="B285" s="3">
        <v>13136</v>
      </c>
      <c r="C285" s="3" t="s">
        <v>8</v>
      </c>
      <c r="D285" s="3" t="s">
        <v>11</v>
      </c>
      <c r="E285" s="6">
        <v>6</v>
      </c>
      <c r="F285" s="3">
        <v>3.8102</v>
      </c>
    </row>
    <row r="286" spans="1:6" x14ac:dyDescent="0.25">
      <c r="A286" s="3">
        <v>285</v>
      </c>
      <c r="B286" s="3">
        <v>13136</v>
      </c>
      <c r="C286" s="3" t="s">
        <v>8</v>
      </c>
      <c r="D286" s="3" t="s">
        <v>11</v>
      </c>
      <c r="E286" s="6">
        <v>7.5</v>
      </c>
      <c r="F286" s="3">
        <v>2.8195000000000001</v>
      </c>
    </row>
    <row r="287" spans="1:6" x14ac:dyDescent="0.25">
      <c r="A287" s="3">
        <v>286</v>
      </c>
      <c r="B287" s="3">
        <v>13163</v>
      </c>
      <c r="C287" s="3" t="s">
        <v>3</v>
      </c>
      <c r="D287" s="3" t="s">
        <v>11</v>
      </c>
      <c r="E287" s="6">
        <v>0</v>
      </c>
      <c r="F287" s="3">
        <v>7.9684999999999997</v>
      </c>
    </row>
    <row r="288" spans="1:6" x14ac:dyDescent="0.25">
      <c r="A288" s="3">
        <v>287</v>
      </c>
      <c r="B288" s="3">
        <v>13163</v>
      </c>
      <c r="C288" s="3" t="s">
        <v>3</v>
      </c>
      <c r="D288" s="3" t="s">
        <v>11</v>
      </c>
      <c r="E288" s="6">
        <v>1.5</v>
      </c>
      <c r="F288" s="3">
        <v>6.8632999999999997</v>
      </c>
    </row>
    <row r="289" spans="1:6" x14ac:dyDescent="0.25">
      <c r="A289" s="3">
        <v>288</v>
      </c>
      <c r="B289" s="3">
        <v>13163</v>
      </c>
      <c r="C289" s="3" t="s">
        <v>3</v>
      </c>
      <c r="D289" s="3" t="s">
        <v>11</v>
      </c>
      <c r="E289" s="6">
        <v>3</v>
      </c>
      <c r="F289" s="3">
        <v>4.5185000000000004</v>
      </c>
    </row>
    <row r="290" spans="1:6" x14ac:dyDescent="0.25">
      <c r="A290" s="3">
        <v>289</v>
      </c>
      <c r="B290" s="3">
        <v>13163</v>
      </c>
      <c r="C290" s="3" t="s">
        <v>3</v>
      </c>
      <c r="D290" s="3" t="s">
        <v>11</v>
      </c>
      <c r="E290" s="6">
        <v>4.5</v>
      </c>
      <c r="F290" s="3">
        <v>3.6989999999999998</v>
      </c>
    </row>
    <row r="291" spans="1:6" x14ac:dyDescent="0.25">
      <c r="A291" s="3">
        <v>290</v>
      </c>
      <c r="B291" s="3">
        <v>13163</v>
      </c>
      <c r="C291" s="3" t="s">
        <v>4</v>
      </c>
      <c r="D291" s="3" t="s">
        <v>11</v>
      </c>
      <c r="E291" s="6">
        <v>0</v>
      </c>
      <c r="F291" s="3">
        <v>7.9867999999999997</v>
      </c>
    </row>
    <row r="292" spans="1:6" x14ac:dyDescent="0.25">
      <c r="A292" s="3">
        <v>291</v>
      </c>
      <c r="B292" s="3">
        <v>13163</v>
      </c>
      <c r="C292" s="3" t="s">
        <v>4</v>
      </c>
      <c r="D292" s="3" t="s">
        <v>11</v>
      </c>
      <c r="E292" s="6">
        <v>1.5</v>
      </c>
      <c r="F292" s="3">
        <v>6.6721000000000004</v>
      </c>
    </row>
    <row r="293" spans="1:6" x14ac:dyDescent="0.25">
      <c r="A293" s="3">
        <v>292</v>
      </c>
      <c r="B293" s="3">
        <v>13163</v>
      </c>
      <c r="C293" s="3" t="s">
        <v>4</v>
      </c>
      <c r="D293" s="3" t="s">
        <v>11</v>
      </c>
      <c r="E293" s="6">
        <v>3</v>
      </c>
      <c r="F293" s="3">
        <v>4</v>
      </c>
    </row>
    <row r="294" spans="1:6" x14ac:dyDescent="0.25">
      <c r="A294" s="3">
        <v>293</v>
      </c>
      <c r="B294" s="3">
        <v>13163</v>
      </c>
      <c r="C294" s="3" t="s">
        <v>4</v>
      </c>
      <c r="D294" s="3" t="s">
        <v>11</v>
      </c>
      <c r="E294" s="6">
        <v>4.5</v>
      </c>
      <c r="F294" s="3">
        <v>4.5185000000000004</v>
      </c>
    </row>
    <row r="295" spans="1:6" x14ac:dyDescent="0.25">
      <c r="A295" s="3">
        <v>294</v>
      </c>
      <c r="B295" s="3">
        <v>13163</v>
      </c>
      <c r="C295" s="3" t="s">
        <v>4</v>
      </c>
      <c r="D295" s="3" t="s">
        <v>11</v>
      </c>
      <c r="E295" s="6">
        <v>6</v>
      </c>
      <c r="F295" s="3">
        <v>3.415</v>
      </c>
    </row>
    <row r="296" spans="1:6" x14ac:dyDescent="0.25">
      <c r="A296" s="3">
        <v>295</v>
      </c>
      <c r="B296" s="3">
        <v>13163</v>
      </c>
      <c r="C296" s="3" t="s">
        <v>4</v>
      </c>
      <c r="D296" s="3" t="s">
        <v>11</v>
      </c>
      <c r="E296" s="6">
        <v>7.5</v>
      </c>
      <c r="F296" s="3">
        <v>3.7782</v>
      </c>
    </row>
    <row r="297" spans="1:6" x14ac:dyDescent="0.25">
      <c r="A297" s="3">
        <v>296</v>
      </c>
      <c r="B297" s="3">
        <v>13163</v>
      </c>
      <c r="C297" s="3" t="s">
        <v>5</v>
      </c>
      <c r="D297" s="3" t="s">
        <v>11</v>
      </c>
      <c r="E297" s="6">
        <v>0</v>
      </c>
      <c r="F297" s="3">
        <v>7.9684999999999997</v>
      </c>
    </row>
    <row r="298" spans="1:6" x14ac:dyDescent="0.25">
      <c r="A298" s="3">
        <v>297</v>
      </c>
      <c r="B298" s="3">
        <v>13163</v>
      </c>
      <c r="C298" s="3" t="s">
        <v>5</v>
      </c>
      <c r="D298" s="3" t="s">
        <v>11</v>
      </c>
      <c r="E298" s="6">
        <v>1.5</v>
      </c>
      <c r="F298" s="3">
        <v>6.9684999999999997</v>
      </c>
    </row>
    <row r="299" spans="1:6" x14ac:dyDescent="0.25">
      <c r="A299" s="3">
        <v>298</v>
      </c>
      <c r="B299" s="3">
        <v>13163</v>
      </c>
      <c r="C299" s="3" t="s">
        <v>5</v>
      </c>
      <c r="D299" s="3" t="s">
        <v>11</v>
      </c>
      <c r="E299" s="6">
        <v>3</v>
      </c>
      <c r="F299" s="3">
        <v>4.1139000000000001</v>
      </c>
    </row>
    <row r="300" spans="1:6" x14ac:dyDescent="0.25">
      <c r="A300" s="3">
        <v>299</v>
      </c>
      <c r="B300" s="3">
        <v>13163</v>
      </c>
      <c r="C300" s="3" t="s">
        <v>5</v>
      </c>
      <c r="D300" s="3" t="s">
        <v>11</v>
      </c>
      <c r="E300" s="6">
        <v>4.5</v>
      </c>
      <c r="F300" s="3">
        <v>2.4771000000000001</v>
      </c>
    </row>
    <row r="301" spans="1:6" x14ac:dyDescent="0.25">
      <c r="A301" s="3">
        <v>300</v>
      </c>
      <c r="B301" s="3">
        <v>13163</v>
      </c>
      <c r="C301" s="3" t="s">
        <v>5</v>
      </c>
      <c r="D301" s="3" t="s">
        <v>11</v>
      </c>
      <c r="E301" s="6">
        <v>6</v>
      </c>
      <c r="F301" s="3">
        <v>3.6021000000000001</v>
      </c>
    </row>
    <row r="302" spans="1:6" x14ac:dyDescent="0.25">
      <c r="A302" s="3">
        <v>301</v>
      </c>
      <c r="B302" s="3">
        <v>13163</v>
      </c>
      <c r="C302" s="3" t="s">
        <v>5</v>
      </c>
      <c r="D302" s="3" t="s">
        <v>11</v>
      </c>
      <c r="E302" s="6">
        <v>7.5</v>
      </c>
      <c r="F302" s="3">
        <v>3.4047999999999998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2.140625" style="3" bestFit="1" customWidth="1"/>
    <col min="7" max="16384" width="9.140625" style="3"/>
  </cols>
  <sheetData>
    <row r="1" spans="1:32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x14ac:dyDescent="0.25">
      <c r="A2" s="6">
        <v>0</v>
      </c>
      <c r="B2" s="6">
        <v>8.1138999999999992</v>
      </c>
      <c r="C2" s="6">
        <f t="shared" ref="C2:C17" si="0">LOG((10^$G$5-10^$G$2)*10^(-1*((A2/$G$3)^$G$4))+10^$G$2)</f>
        <v>8.1219822458156106</v>
      </c>
      <c r="D2" s="6">
        <f t="shared" ref="D2:D17" si="1" xml:space="preserve"> (B2 - C2)^2</f>
        <v>6.5322697423967084E-5</v>
      </c>
      <c r="E2" s="6"/>
      <c r="F2" s="6" t="s">
        <v>24</v>
      </c>
      <c r="G2" s="10">
        <v>2.6290923657947372</v>
      </c>
      <c r="H2" s="10">
        <v>0.37143713352236296</v>
      </c>
      <c r="I2" s="6"/>
      <c r="J2" s="6"/>
      <c r="K2" s="6"/>
      <c r="L2" s="8" t="s">
        <v>29</v>
      </c>
      <c r="M2" s="10">
        <v>0.49123715446534783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6">
        <v>1.5</v>
      </c>
      <c r="B3" s="6">
        <v>6.1673</v>
      </c>
      <c r="C3" s="6">
        <f t="shared" si="0"/>
        <v>6.1467772878685922</v>
      </c>
      <c r="D3" s="6">
        <f t="shared" si="1"/>
        <v>4.2118171322863172E-4</v>
      </c>
      <c r="E3" s="6"/>
      <c r="F3" s="6" t="s">
        <v>22</v>
      </c>
      <c r="G3" s="10">
        <v>0.69109536508210445</v>
      </c>
      <c r="H3" s="10">
        <v>0.35501709994974523</v>
      </c>
      <c r="I3" s="6"/>
      <c r="J3" s="6"/>
      <c r="K3" s="6"/>
      <c r="L3" s="8" t="s">
        <v>32</v>
      </c>
      <c r="M3" s="10">
        <f>SQRT(M2)</f>
        <v>0.70088312468295866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x14ac:dyDescent="0.25">
      <c r="A4" s="6">
        <v>3</v>
      </c>
      <c r="B4" s="6">
        <v>4.4668999999999999</v>
      </c>
      <c r="C4" s="6">
        <f t="shared" si="0"/>
        <v>4.4964926552810365</v>
      </c>
      <c r="D4" s="6">
        <f t="shared" si="1"/>
        <v>8.7572524658226377E-4</v>
      </c>
      <c r="E4" s="6"/>
      <c r="F4" s="6" t="s">
        <v>23</v>
      </c>
      <c r="G4" s="10">
        <v>0.87843700772615296</v>
      </c>
      <c r="H4" s="10">
        <v>0.25024509271124418</v>
      </c>
      <c r="I4" s="6"/>
      <c r="J4" s="6"/>
      <c r="K4" s="6"/>
      <c r="L4" s="8" t="s">
        <v>30</v>
      </c>
      <c r="M4" s="10">
        <v>0.91631177834292965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6">
        <v>4.5</v>
      </c>
      <c r="B5" s="6">
        <v>2.4771000000000001</v>
      </c>
      <c r="C5" s="6">
        <f t="shared" si="0"/>
        <v>3.1106934566421343</v>
      </c>
      <c r="D5" s="6">
        <f t="shared" si="1"/>
        <v>0.40144066829972797</v>
      </c>
      <c r="E5" s="6"/>
      <c r="F5" s="6" t="s">
        <v>18</v>
      </c>
      <c r="G5" s="10">
        <v>8.1219822458156088</v>
      </c>
      <c r="H5" s="10">
        <v>0.40597367570467668</v>
      </c>
      <c r="I5" s="6"/>
      <c r="J5" s="6"/>
      <c r="K5" s="6"/>
      <c r="L5" s="8" t="s">
        <v>31</v>
      </c>
      <c r="M5" s="10">
        <v>0.89538972292866204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6">
        <v>6</v>
      </c>
      <c r="B6" s="6">
        <v>1.7782</v>
      </c>
      <c r="C6" s="6">
        <f t="shared" si="0"/>
        <v>2.656689129713341</v>
      </c>
      <c r="D6" s="6">
        <f t="shared" si="1"/>
        <v>0.7717431510245033</v>
      </c>
      <c r="E6" s="6"/>
      <c r="F6" s="6"/>
      <c r="G6" s="7"/>
      <c r="H6" s="7"/>
      <c r="I6" s="6"/>
      <c r="J6" s="6"/>
      <c r="K6" s="6"/>
      <c r="L6" s="2" t="s">
        <v>33</v>
      </c>
      <c r="M6" s="9" t="s">
        <v>56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6">
        <v>1E-3</v>
      </c>
      <c r="B7" s="6">
        <v>8.1366999999999994</v>
      </c>
      <c r="C7" s="6">
        <f t="shared" si="0"/>
        <v>8.1187786084379727</v>
      </c>
      <c r="D7" s="6">
        <f t="shared" si="1"/>
        <v>3.2117627551948023E-4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6">
        <v>1.5009999999999999</v>
      </c>
      <c r="B8" s="6">
        <v>5.1238999999999999</v>
      </c>
      <c r="C8" s="6">
        <f t="shared" si="0"/>
        <v>6.14562088123491</v>
      </c>
      <c r="D8" s="6">
        <f t="shared" si="1"/>
        <v>1.0439135591514412</v>
      </c>
      <c r="E8" s="6"/>
      <c r="F8" s="6" t="s">
        <v>42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6">
        <v>3.0009999999999999</v>
      </c>
      <c r="B9" s="6">
        <v>4.6334999999999997</v>
      </c>
      <c r="C9" s="6">
        <f t="shared" si="0"/>
        <v>4.4954437987353808</v>
      </c>
      <c r="D9" s="6">
        <f t="shared" si="1"/>
        <v>1.9059514707616968E-2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6">
        <v>4.5010000000000003</v>
      </c>
      <c r="B10" s="6">
        <v>3.1139000000000001</v>
      </c>
      <c r="C10" s="6">
        <f t="shared" si="0"/>
        <v>3.1100154741560422</v>
      </c>
      <c r="D10" s="6">
        <f t="shared" si="1"/>
        <v>1.5089541032377076E-5</v>
      </c>
      <c r="E10" s="6"/>
      <c r="F10" s="6" t="s">
        <v>43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6">
        <v>6.0010000000000003</v>
      </c>
      <c r="B11" s="6">
        <v>4.0792000000000002</v>
      </c>
      <c r="C11" s="6">
        <f t="shared" si="0"/>
        <v>2.6566290182101278</v>
      </c>
      <c r="D11" s="6">
        <f t="shared" si="1"/>
        <v>2.0237081982306013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6">
        <v>7.0010000000000003</v>
      </c>
      <c r="B12" s="6">
        <v>3.1271</v>
      </c>
      <c r="C12" s="6">
        <f t="shared" si="0"/>
        <v>2.6321415202809098</v>
      </c>
      <c r="D12" s="6">
        <f t="shared" si="1"/>
        <v>0.24498389664583306</v>
      </c>
      <c r="E12" s="6"/>
      <c r="F12" s="20" t="s">
        <v>44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6">
        <v>1.5E-3</v>
      </c>
      <c r="B13" s="6">
        <v>8.1672999999999991</v>
      </c>
      <c r="C13" s="6">
        <f t="shared" si="0"/>
        <v>8.1174079059530211</v>
      </c>
      <c r="D13" s="6">
        <f t="shared" si="1"/>
        <v>2.4892210483925007E-3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5">
      <c r="A14" s="6">
        <v>1.5015000000000001</v>
      </c>
      <c r="B14" s="6">
        <v>6.8261000000000003</v>
      </c>
      <c r="C14" s="6">
        <f t="shared" si="0"/>
        <v>6.1450427133931056</v>
      </c>
      <c r="D14" s="6">
        <f t="shared" si="1"/>
        <v>0.4638390276403459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5">
      <c r="A15" s="6">
        <v>3.0015000000000001</v>
      </c>
      <c r="B15" s="6">
        <v>4.7782</v>
      </c>
      <c r="C15" s="6">
        <f t="shared" si="0"/>
        <v>4.4949193994896648</v>
      </c>
      <c r="D15" s="6">
        <f t="shared" si="1"/>
        <v>8.0247898625496125E-2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5">
      <c r="A16" s="6">
        <v>4.0015000000000001</v>
      </c>
      <c r="B16" s="6">
        <v>3.8260999999999998</v>
      </c>
      <c r="C16" s="6">
        <f t="shared" si="0"/>
        <v>3.5067031719386419</v>
      </c>
      <c r="D16" s="6">
        <f t="shared" si="1"/>
        <v>0.10201433377565665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5">
      <c r="A17" s="6">
        <v>6.5015000000000001</v>
      </c>
      <c r="B17" s="6">
        <v>1.7782</v>
      </c>
      <c r="C17" s="6">
        <f t="shared" si="0"/>
        <v>2.6382627238526117</v>
      </c>
      <c r="D17" s="6">
        <f t="shared" si="1"/>
        <v>0.73970788896077388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5">
      <c r="A18" s="5" t="s">
        <v>15</v>
      </c>
      <c r="B18" s="6"/>
      <c r="C18" s="6"/>
      <c r="D18" s="6">
        <f>SUM(D2:D17)</f>
        <v>5.8948458535841741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x14ac:dyDescent="0.25">
      <c r="A21" s="6">
        <v>0</v>
      </c>
      <c r="B21" s="6"/>
      <c r="C21" s="6">
        <f>LOG((10^$G$5-10^$G$2)*10^(-1*((A21/$G$3)^$G$4))+10^$G$2)</f>
        <v>8.1219822458156106</v>
      </c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5">
      <c r="A22" s="6">
        <v>7.0010000000000003E-2</v>
      </c>
      <c r="B22" s="6"/>
      <c r="C22" s="6">
        <f t="shared" ref="C22:C85" si="2">LOG((10^$G$5-10^$G$2)*10^(-1*((A22/$G$3)^$G$4))+10^$G$2)</f>
        <v>7.9881687194871462</v>
      </c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5">
      <c r="A23" s="6">
        <v>0.14002000000000001</v>
      </c>
      <c r="B23" s="6"/>
      <c r="C23" s="6">
        <f t="shared" si="2"/>
        <v>7.8759819319031257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5">
      <c r="A24" s="6">
        <v>0.21002999999999999</v>
      </c>
      <c r="B24" s="6"/>
      <c r="C24" s="6">
        <f t="shared" si="2"/>
        <v>7.7707289008859703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5">
      <c r="A25" s="6">
        <v>0.28004000000000001</v>
      </c>
      <c r="B25" s="6"/>
      <c r="C25" s="6">
        <f t="shared" si="2"/>
        <v>7.6697401651589967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5">
      <c r="A26" s="6">
        <v>0.35005000000000003</v>
      </c>
      <c r="B26" s="6"/>
      <c r="C26" s="6">
        <f t="shared" si="2"/>
        <v>7.5718083758247605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5">
      <c r="A27" s="6">
        <v>0.42006000000000004</v>
      </c>
      <c r="B27" s="6"/>
      <c r="C27" s="6">
        <f t="shared" si="2"/>
        <v>7.4762458096638467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5">
      <c r="A28" s="6">
        <v>0.49007000000000006</v>
      </c>
      <c r="B28" s="6"/>
      <c r="C28" s="6">
        <f t="shared" si="2"/>
        <v>7.3826096252037043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5">
      <c r="A29" s="6">
        <v>0.56008000000000002</v>
      </c>
      <c r="B29" s="6"/>
      <c r="C29" s="6">
        <f t="shared" si="2"/>
        <v>7.2905916655455822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5">
      <c r="A30" s="6">
        <v>0.63009000000000004</v>
      </c>
      <c r="B30" s="6"/>
      <c r="C30" s="6">
        <f t="shared" si="2"/>
        <v>7.1999656293528638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5">
      <c r="A31" s="6">
        <v>0.70010000000000006</v>
      </c>
      <c r="B31" s="6"/>
      <c r="C31" s="6">
        <f t="shared" si="2"/>
        <v>7.1105585979443529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5">
      <c r="A32" s="6">
        <v>0.77011000000000007</v>
      </c>
      <c r="B32" s="6"/>
      <c r="C32" s="6">
        <f t="shared" si="2"/>
        <v>7.0222343501079356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5">
      <c r="A33" s="6">
        <v>0.84012000000000009</v>
      </c>
      <c r="B33" s="6"/>
      <c r="C33" s="6">
        <f t="shared" si="2"/>
        <v>6.934882947779025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25">
      <c r="A34" s="6">
        <v>0.91013000000000011</v>
      </c>
      <c r="B34" s="6"/>
      <c r="C34" s="6">
        <f t="shared" si="2"/>
        <v>6.8484139066624348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x14ac:dyDescent="0.25">
      <c r="A35" s="6">
        <v>0.98014000000000012</v>
      </c>
      <c r="B35" s="6"/>
      <c r="C35" s="6">
        <f t="shared" si="2"/>
        <v>6.7627515361577188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x14ac:dyDescent="0.25">
      <c r="A36" s="6">
        <v>1.0501500000000001</v>
      </c>
      <c r="B36" s="6"/>
      <c r="C36" s="6">
        <f t="shared" si="2"/>
        <v>6.6778316539741827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x14ac:dyDescent="0.25">
      <c r="A37" s="6">
        <v>1.12016</v>
      </c>
      <c r="B37" s="6"/>
      <c r="C37" s="6">
        <f t="shared" si="2"/>
        <v>6.5935992059382302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x14ac:dyDescent="0.25">
      <c r="A38" s="6">
        <v>1.19017</v>
      </c>
      <c r="B38" s="6"/>
      <c r="C38" s="6">
        <f t="shared" si="2"/>
        <v>6.5100065015126614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25">
      <c r="A39" s="6">
        <v>1.2601799999999999</v>
      </c>
      <c r="B39" s="6"/>
      <c r="C39" s="6">
        <f t="shared" si="2"/>
        <v>6.4270118800068534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x14ac:dyDescent="0.25">
      <c r="A40" s="6">
        <v>1.3301899999999998</v>
      </c>
      <c r="B40" s="6"/>
      <c r="C40" s="6">
        <f t="shared" si="2"/>
        <v>6.3445786855377824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x14ac:dyDescent="0.25">
      <c r="A41" s="6">
        <v>1.4001999999999997</v>
      </c>
      <c r="B41" s="6"/>
      <c r="C41" s="6">
        <f t="shared" si="2"/>
        <v>6.2626744682299682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25">
      <c r="A42" s="6">
        <v>1.4702099999999996</v>
      </c>
      <c r="B42" s="6"/>
      <c r="C42" s="6">
        <f t="shared" si="2"/>
        <v>6.1812703545407324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x14ac:dyDescent="0.25">
      <c r="A43" s="6">
        <v>1.5402199999999995</v>
      </c>
      <c r="B43" s="6"/>
      <c r="C43" s="6">
        <f t="shared" si="2"/>
        <v>6.1003405464022853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x14ac:dyDescent="0.25">
      <c r="A44" s="6">
        <v>1.6102299999999994</v>
      </c>
      <c r="B44" s="6"/>
      <c r="C44" s="6">
        <f t="shared" si="2"/>
        <v>6.0198619202636063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x14ac:dyDescent="0.25">
      <c r="A45" s="6">
        <v>1.6802399999999993</v>
      </c>
      <c r="B45" s="6"/>
      <c r="C45" s="6">
        <f t="shared" si="2"/>
        <v>5.9398137050108142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25">
      <c r="A46" s="6">
        <v>1.7502499999999992</v>
      </c>
      <c r="B46" s="6"/>
      <c r="C46" s="6">
        <f t="shared" si="2"/>
        <v>5.8601772233338707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x14ac:dyDescent="0.25">
      <c r="A47" s="6">
        <v>1.8202599999999991</v>
      </c>
      <c r="B47" s="6"/>
      <c r="C47" s="6">
        <f t="shared" si="2"/>
        <v>5.7809356851456792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25">
      <c r="A48" s="6">
        <v>1.890269999999999</v>
      </c>
      <c r="B48" s="6"/>
      <c r="C48" s="6">
        <f t="shared" si="2"/>
        <v>5.7020740246383852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x14ac:dyDescent="0.25">
      <c r="A49" s="6">
        <v>1.9602799999999989</v>
      </c>
      <c r="B49" s="6"/>
      <c r="C49" s="6">
        <f t="shared" si="2"/>
        <v>5.6235787748070782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5">
      <c r="A50" s="6">
        <v>2.030289999999999</v>
      </c>
      <c r="B50" s="6"/>
      <c r="C50" s="6">
        <f t="shared" si="2"/>
        <v>5.5454379750041092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5">
      <c r="A51" s="6">
        <v>2.1002999999999989</v>
      </c>
      <c r="B51" s="6"/>
      <c r="C51" s="6">
        <f t="shared" si="2"/>
        <v>5.4676411084600103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5">
      <c r="A52" s="6">
        <v>2.1703099999999989</v>
      </c>
      <c r="B52" s="6"/>
      <c r="C52" s="6">
        <f t="shared" si="2"/>
        <v>5.3901790678263906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5">
      <c r="A53" s="6">
        <v>2.2403199999999988</v>
      </c>
      <c r="B53" s="6"/>
      <c r="C53" s="6">
        <f t="shared" si="2"/>
        <v>5.3130441477382195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x14ac:dyDescent="0.25">
      <c r="A54" s="6">
        <v>2.3103299999999987</v>
      </c>
      <c r="B54" s="6"/>
      <c r="C54" s="6">
        <f t="shared" si="2"/>
        <v>5.2362300642120516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25">
      <c r="A55" s="6">
        <v>2.3803399999999986</v>
      </c>
      <c r="B55" s="6"/>
      <c r="C55" s="6">
        <f t="shared" si="2"/>
        <v>5.1597320014326211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x14ac:dyDescent="0.25">
      <c r="A56" s="6">
        <v>2.4503499999999985</v>
      </c>
      <c r="B56" s="6"/>
      <c r="C56" s="6">
        <f t="shared" si="2"/>
        <v>5.0835466871604273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x14ac:dyDescent="0.25">
      <c r="A57" s="6">
        <v>2.5203599999999984</v>
      </c>
      <c r="B57" s="6"/>
      <c r="C57" s="6">
        <f t="shared" si="2"/>
        <v>5.0076724986363397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x14ac:dyDescent="0.25">
      <c r="A58" s="6">
        <v>2.5903699999999983</v>
      </c>
      <c r="B58" s="6"/>
      <c r="C58" s="6">
        <f t="shared" si="2"/>
        <v>4.9321096014760002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x14ac:dyDescent="0.25">
      <c r="A59" s="6">
        <v>2.6603799999999982</v>
      </c>
      <c r="B59" s="6"/>
      <c r="C59" s="6">
        <f t="shared" si="2"/>
        <v>4.8568601246391792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x14ac:dyDescent="0.25">
      <c r="A60" s="6">
        <v>2.7303899999999981</v>
      </c>
      <c r="B60" s="6"/>
      <c r="C60" s="6">
        <f t="shared" si="2"/>
        <v>4.781928375120061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x14ac:dyDescent="0.25">
      <c r="A61" s="6">
        <v>2.800399999999998</v>
      </c>
      <c r="B61" s="6"/>
      <c r="C61" s="6">
        <f t="shared" si="2"/>
        <v>4.7073210965159733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x14ac:dyDescent="0.25">
      <c r="A62" s="6">
        <v>2.8704099999999979</v>
      </c>
      <c r="B62" s="6"/>
      <c r="C62" s="6">
        <f t="shared" si="2"/>
        <v>4.6330477760623552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x14ac:dyDescent="0.25">
      <c r="A63" s="6">
        <v>2.9404199999999978</v>
      </c>
      <c r="B63" s="6"/>
      <c r="C63" s="6">
        <f t="shared" si="2"/>
        <v>4.5591210050220141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x14ac:dyDescent="0.25">
      <c r="A64" s="6">
        <v>3.0104299999999977</v>
      </c>
      <c r="B64" s="6"/>
      <c r="C64" s="6">
        <f t="shared" si="2"/>
        <v>4.4855568974151083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x14ac:dyDescent="0.25">
      <c r="A65" s="6">
        <v>3.0804399999999976</v>
      </c>
      <c r="B65" s="6"/>
      <c r="C65" s="6">
        <f t="shared" si="2"/>
        <v>4.4123755718732962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x14ac:dyDescent="0.25">
      <c r="A66" s="6">
        <v>3.1504499999999975</v>
      </c>
      <c r="B66" s="6"/>
      <c r="C66" s="6">
        <f t="shared" si="2"/>
        <v>4.3396017007620786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x14ac:dyDescent="0.25">
      <c r="A67" s="6">
        <v>3.2204599999999974</v>
      </c>
      <c r="B67" s="6"/>
      <c r="C67" s="6">
        <f t="shared" si="2"/>
        <v>4.2672651294627073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x14ac:dyDescent="0.25">
      <c r="A68" s="6">
        <v>3.2904699999999973</v>
      </c>
      <c r="B68" s="6"/>
      <c r="C68" s="6">
        <f t="shared" si="2"/>
        <v>4.1954015666137749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x14ac:dyDescent="0.25">
      <c r="A69" s="6">
        <v>3.3604799999999972</v>
      </c>
      <c r="B69" s="6"/>
      <c r="C69" s="6">
        <f t="shared" si="2"/>
        <v>4.1240533429057127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x14ac:dyDescent="0.25">
      <c r="A70" s="6">
        <v>3.4304899999999972</v>
      </c>
      <c r="B70" s="6"/>
      <c r="C70" s="6">
        <f t="shared" si="2"/>
        <v>4.0532702313725055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x14ac:dyDescent="0.25">
      <c r="A71" s="6">
        <v>3.5004999999999971</v>
      </c>
      <c r="B71" s="6"/>
      <c r="C71" s="6">
        <f t="shared" si="2"/>
        <v>3.9831103156720031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x14ac:dyDescent="0.25">
      <c r="A72" s="6">
        <v>3.570509999999997</v>
      </c>
      <c r="B72" s="6"/>
      <c r="C72" s="6">
        <f t="shared" si="2"/>
        <v>3.9136408842221266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x14ac:dyDescent="0.25">
      <c r="A73" s="6">
        <v>3.6405199999999969</v>
      </c>
      <c r="B73" s="6"/>
      <c r="C73" s="6">
        <f t="shared" si="2"/>
        <v>3.8449393169517583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x14ac:dyDescent="0.25">
      <c r="A74" s="6">
        <v>3.7105299999999968</v>
      </c>
      <c r="B74" s="6"/>
      <c r="C74" s="6">
        <f t="shared" si="2"/>
        <v>3.7770939176661726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x14ac:dyDescent="0.25">
      <c r="A75" s="6">
        <v>3.7805399999999967</v>
      </c>
      <c r="B75" s="6"/>
      <c r="C75" s="6">
        <f t="shared" si="2"/>
        <v>3.7102046287411401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x14ac:dyDescent="0.25">
      <c r="A76" s="6">
        <v>3.8505499999999966</v>
      </c>
      <c r="B76" s="6"/>
      <c r="C76" s="6">
        <f t="shared" si="2"/>
        <v>3.644383546652012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x14ac:dyDescent="0.25">
      <c r="A77" s="6">
        <v>3.9205599999999965</v>
      </c>
      <c r="B77" s="6"/>
      <c r="C77" s="6">
        <f t="shared" si="2"/>
        <v>3.5797551380341455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x14ac:dyDescent="0.25">
      <c r="A78" s="6">
        <v>3.9905699999999964</v>
      </c>
      <c r="B78" s="6"/>
      <c r="C78" s="6">
        <f t="shared" si="2"/>
        <v>3.5164560388399084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x14ac:dyDescent="0.25">
      <c r="A79" s="6">
        <v>4.0605799999999963</v>
      </c>
      <c r="B79" s="6"/>
      <c r="C79" s="6">
        <f t="shared" si="2"/>
        <v>3.4546343071346386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x14ac:dyDescent="0.25">
      <c r="A80" s="6">
        <v>4.1305899999999962</v>
      </c>
      <c r="B80" s="6"/>
      <c r="C80" s="6">
        <f t="shared" si="2"/>
        <v>3.3944479977567563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x14ac:dyDescent="0.25">
      <c r="A81" s="6">
        <v>4.2005999999999961</v>
      </c>
      <c r="B81" s="6"/>
      <c r="C81" s="6">
        <f t="shared" si="2"/>
        <v>3.3360629399163804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x14ac:dyDescent="0.25">
      <c r="A82" s="6">
        <v>4.270609999999996</v>
      </c>
      <c r="B82" s="6"/>
      <c r="C82" s="6">
        <f t="shared" si="2"/>
        <v>3.2796496323534212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x14ac:dyDescent="0.25">
      <c r="A83" s="6">
        <v>4.3406199999999959</v>
      </c>
      <c r="B83" s="6"/>
      <c r="C83" s="6">
        <f t="shared" si="2"/>
        <v>3.2253792291345649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x14ac:dyDescent="0.25">
      <c r="A84" s="6">
        <v>4.4106299999999958</v>
      </c>
      <c r="B84" s="6"/>
      <c r="C84" s="6">
        <f t="shared" si="2"/>
        <v>3.1734186735205205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x14ac:dyDescent="0.25">
      <c r="A85" s="6">
        <v>4.4806399999999957</v>
      </c>
      <c r="B85" s="6"/>
      <c r="C85" s="6">
        <f t="shared" si="2"/>
        <v>3.1239251432397777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x14ac:dyDescent="0.25">
      <c r="A86" s="6">
        <v>4.5506499999999956</v>
      </c>
      <c r="B86" s="6"/>
      <c r="C86" s="6">
        <f t="shared" ref="C86:C121" si="3">LOG((10^$G$5-10^$G$2)*10^(-1*((A86/$G$3)^$G$4))+10^$G$2)</f>
        <v>3.077040086751285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x14ac:dyDescent="0.25">
      <c r="A87" s="6">
        <v>4.6206599999999955</v>
      </c>
      <c r="B87" s="6"/>
      <c r="C87" s="6">
        <f t="shared" si="3"/>
        <v>3.0328832385314017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x14ac:dyDescent="0.25">
      <c r="A88" s="6">
        <v>4.6906699999999955</v>
      </c>
      <c r="B88" s="6"/>
      <c r="C88" s="6">
        <f t="shared" si="3"/>
        <v>2.9915470793365295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x14ac:dyDescent="0.25">
      <c r="A89" s="6">
        <v>4.7606799999999954</v>
      </c>
      <c r="B89" s="6"/>
      <c r="C89" s="6">
        <f t="shared" si="3"/>
        <v>2.9530922323255084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x14ac:dyDescent="0.25">
      <c r="A90" s="6">
        <v>4.8306899999999953</v>
      </c>
      <c r="B90" s="6"/>
      <c r="C90" s="6">
        <f t="shared" si="3"/>
        <v>2.9175442423246851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x14ac:dyDescent="0.25">
      <c r="A91" s="6">
        <v>4.9006999999999952</v>
      </c>
      <c r="B91" s="6"/>
      <c r="C91" s="6">
        <f t="shared" si="3"/>
        <v>2.8848920709339287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x14ac:dyDescent="0.25">
      <c r="A92" s="6">
        <v>4.9707099999999951</v>
      </c>
      <c r="B92" s="6"/>
      <c r="C92" s="6">
        <f t="shared" si="3"/>
        <v>2.8550884684287241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x14ac:dyDescent="0.25">
      <c r="A93" s="6">
        <v>5.040719999999995</v>
      </c>
      <c r="B93" s="6"/>
      <c r="C93" s="6">
        <f t="shared" si="3"/>
        <v>2.828052182823551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x14ac:dyDescent="0.25">
      <c r="A94" s="6">
        <v>5.1107299999999949</v>
      </c>
      <c r="B94" s="6"/>
      <c r="C94" s="6">
        <f t="shared" si="3"/>
        <v>2.8036717730249161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x14ac:dyDescent="0.25">
      <c r="A95" s="6">
        <v>5.1807399999999948</v>
      </c>
      <c r="B95" s="6"/>
      <c r="C95" s="6">
        <f t="shared" si="3"/>
        <v>2.7818106407911349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x14ac:dyDescent="0.25">
      <c r="A96" s="6">
        <v>5.2507499999999947</v>
      </c>
      <c r="B96" s="6"/>
      <c r="C96" s="6">
        <f t="shared" si="3"/>
        <v>2.7623128084743738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x14ac:dyDescent="0.25">
      <c r="A97" s="6">
        <v>5.3207599999999946</v>
      </c>
      <c r="B97" s="6"/>
      <c r="C97" s="6">
        <f t="shared" si="3"/>
        <v>2.7450089536678153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x14ac:dyDescent="0.25">
      <c r="A98" s="6">
        <v>5.3907699999999945</v>
      </c>
      <c r="B98" s="6"/>
      <c r="C98" s="6">
        <f t="shared" si="3"/>
        <v>2.7297222597795217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x14ac:dyDescent="0.25">
      <c r="A99" s="6">
        <v>5.4607799999999944</v>
      </c>
      <c r="B99" s="6"/>
      <c r="C99" s="6">
        <f t="shared" si="3"/>
        <v>2.7162737341599659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x14ac:dyDescent="0.25">
      <c r="A100" s="6">
        <v>5.5307899999999943</v>
      </c>
      <c r="B100" s="6"/>
      <c r="C100" s="6">
        <f t="shared" si="3"/>
        <v>2.7044867594342143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x14ac:dyDescent="0.25">
      <c r="A101" s="6">
        <v>5.6007999999999942</v>
      </c>
      <c r="B101" s="6"/>
      <c r="C101" s="6">
        <f t="shared" si="3"/>
        <v>2.6941907577315987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x14ac:dyDescent="0.25">
      <c r="A102" s="6">
        <v>5.6708099999999941</v>
      </c>
      <c r="B102" s="6"/>
      <c r="C102" s="6">
        <f t="shared" si="3"/>
        <v>2.6852239459885752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x14ac:dyDescent="0.25">
      <c r="A103" s="6">
        <v>5.740819999999994</v>
      </c>
      <c r="B103" s="6"/>
      <c r="C103" s="6">
        <f t="shared" si="3"/>
        <v>2.6774352349910333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x14ac:dyDescent="0.25">
      <c r="A104" s="6">
        <v>5.8108299999999939</v>
      </c>
      <c r="B104" s="6"/>
      <c r="C104" s="6">
        <f t="shared" si="3"/>
        <v>2.6706853732797984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x14ac:dyDescent="0.25">
      <c r="A105" s="6">
        <v>5.8808399999999939</v>
      </c>
      <c r="B105" s="6"/>
      <c r="C105" s="6">
        <f t="shared" si="3"/>
        <v>2.6648474619544906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x14ac:dyDescent="0.25">
      <c r="A106" s="6">
        <v>5.9508499999999938</v>
      </c>
      <c r="B106" s="6"/>
      <c r="C106" s="6">
        <f t="shared" si="3"/>
        <v>2.6598069727044416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x14ac:dyDescent="0.25">
      <c r="A107" s="6">
        <v>6.0208599999999937</v>
      </c>
      <c r="B107" s="6"/>
      <c r="C107" s="6">
        <f t="shared" si="3"/>
        <v>2.6554613947054415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x14ac:dyDescent="0.25">
      <c r="A108" s="6">
        <v>6.0908699999999936</v>
      </c>
      <c r="B108" s="6"/>
      <c r="C108" s="6">
        <f t="shared" si="3"/>
        <v>2.6517196215367549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x14ac:dyDescent="0.25">
      <c r="A109" s="6">
        <v>6.1608799999999935</v>
      </c>
      <c r="B109" s="6"/>
      <c r="C109" s="6">
        <f t="shared" si="3"/>
        <v>2.6485011711522239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x14ac:dyDescent="0.25">
      <c r="A110" s="6">
        <v>6.2308899999999934</v>
      </c>
      <c r="B110" s="6"/>
      <c r="C110" s="6">
        <f t="shared" si="3"/>
        <v>2.6457353131510422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x14ac:dyDescent="0.25">
      <c r="A111" s="6">
        <v>6.3008999999999933</v>
      </c>
      <c r="B111" s="6"/>
      <c r="C111" s="6">
        <f t="shared" si="3"/>
        <v>2.6433601600178966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x14ac:dyDescent="0.25">
      <c r="A112" s="6">
        <v>6.3709099999999932</v>
      </c>
      <c r="B112" s="6"/>
      <c r="C112" s="6">
        <f t="shared" si="3"/>
        <v>2.6413217636511543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x14ac:dyDescent="0.25">
      <c r="A113" s="6">
        <v>6.4409199999999931</v>
      </c>
      <c r="B113" s="6"/>
      <c r="C113" s="6">
        <f t="shared" si="3"/>
        <v>2.6395732457633123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x14ac:dyDescent="0.25">
      <c r="A114" s="6">
        <v>6.510929999999993</v>
      </c>
      <c r="B114" s="6"/>
      <c r="C114" s="6">
        <f t="shared" si="3"/>
        <v>2.6380739806109732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x14ac:dyDescent="0.25">
      <c r="A115" s="6">
        <v>6.5809399999999929</v>
      </c>
      <c r="B115" s="6"/>
      <c r="C115" s="6">
        <f t="shared" si="3"/>
        <v>2.6367888407547082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x14ac:dyDescent="0.25">
      <c r="A116" s="6">
        <v>6.6509499999999928</v>
      </c>
      <c r="B116" s="6"/>
      <c r="C116" s="6">
        <f t="shared" si="3"/>
        <v>2.6356875108187245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5">
      <c r="A117" s="6">
        <v>6.7209599999999927</v>
      </c>
      <c r="B117" s="6"/>
      <c r="C117" s="6">
        <f t="shared" si="3"/>
        <v>2.6347438701456327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x14ac:dyDescent="0.25">
      <c r="A118" s="6">
        <v>6.7909699999999926</v>
      </c>
      <c r="B118" s="6"/>
      <c r="C118" s="6">
        <f t="shared" si="3"/>
        <v>2.63393544247148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x14ac:dyDescent="0.25">
      <c r="A119" s="6">
        <v>6.8609799999999925</v>
      </c>
      <c r="B119" s="6"/>
      <c r="C119" s="6">
        <f t="shared" si="3"/>
        <v>2.6332429089718778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x14ac:dyDescent="0.25">
      <c r="A120" s="6">
        <v>6.9309899999999924</v>
      </c>
      <c r="B120" s="6"/>
      <c r="C120" s="6">
        <f t="shared" si="3"/>
        <v>2.6326496799936439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x14ac:dyDescent="0.25">
      <c r="A121" s="6">
        <v>7.0009999999999923</v>
      </c>
      <c r="B121" s="6"/>
      <c r="C121" s="6">
        <f t="shared" si="3"/>
        <v>2.6321415202809098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12628</v>
      </c>
      <c r="B2" s="3" t="s">
        <v>3</v>
      </c>
      <c r="C2" s="3" t="s">
        <v>11</v>
      </c>
      <c r="D2" s="10">
        <v>0</v>
      </c>
      <c r="E2" s="10">
        <v>8.1138999999999992</v>
      </c>
      <c r="I2" s="10"/>
    </row>
    <row r="3" spans="1:9" x14ac:dyDescent="0.25">
      <c r="A3" s="3">
        <v>12628</v>
      </c>
      <c r="B3" s="3" t="s">
        <v>3</v>
      </c>
      <c r="C3" s="3" t="s">
        <v>11</v>
      </c>
      <c r="D3" s="10">
        <v>1.5</v>
      </c>
      <c r="E3" s="10">
        <v>6.1673</v>
      </c>
      <c r="I3" s="10"/>
    </row>
    <row r="4" spans="1:9" x14ac:dyDescent="0.25">
      <c r="A4" s="3">
        <v>12628</v>
      </c>
      <c r="B4" s="3" t="s">
        <v>3</v>
      </c>
      <c r="C4" s="3" t="s">
        <v>11</v>
      </c>
      <c r="D4" s="10">
        <v>3</v>
      </c>
      <c r="E4" s="10">
        <v>4.4668999999999999</v>
      </c>
      <c r="I4" s="10"/>
    </row>
    <row r="5" spans="1:9" x14ac:dyDescent="0.25">
      <c r="A5" s="3">
        <v>12628</v>
      </c>
      <c r="B5" s="3" t="s">
        <v>3</v>
      </c>
      <c r="C5" s="3" t="s">
        <v>11</v>
      </c>
      <c r="D5" s="10">
        <v>4.5</v>
      </c>
      <c r="E5" s="10">
        <v>2.4771000000000001</v>
      </c>
      <c r="I5" s="10"/>
    </row>
    <row r="6" spans="1:9" x14ac:dyDescent="0.25">
      <c r="A6" s="3">
        <v>12628</v>
      </c>
      <c r="B6" s="3" t="s">
        <v>3</v>
      </c>
      <c r="C6" s="3" t="s">
        <v>11</v>
      </c>
      <c r="D6" s="10">
        <v>6</v>
      </c>
      <c r="E6" s="10">
        <v>1.7782</v>
      </c>
    </row>
    <row r="7" spans="1:9" x14ac:dyDescent="0.25">
      <c r="A7" s="3">
        <v>12628</v>
      </c>
      <c r="B7" s="3" t="s">
        <v>4</v>
      </c>
      <c r="C7" s="3" t="s">
        <v>11</v>
      </c>
      <c r="D7" s="10">
        <v>0</v>
      </c>
      <c r="E7" s="10">
        <v>8.1366999999999994</v>
      </c>
    </row>
    <row r="8" spans="1:9" x14ac:dyDescent="0.25">
      <c r="A8" s="3">
        <v>12628</v>
      </c>
      <c r="B8" s="3" t="s">
        <v>4</v>
      </c>
      <c r="C8" s="3" t="s">
        <v>11</v>
      </c>
      <c r="D8" s="10">
        <v>1.5</v>
      </c>
      <c r="E8" s="10">
        <v>5.1238999999999999</v>
      </c>
    </row>
    <row r="9" spans="1:9" x14ac:dyDescent="0.25">
      <c r="A9" s="3">
        <v>12628</v>
      </c>
      <c r="B9" s="3" t="s">
        <v>4</v>
      </c>
      <c r="C9" s="3" t="s">
        <v>11</v>
      </c>
      <c r="D9" s="10">
        <v>3</v>
      </c>
      <c r="E9" s="10">
        <v>4.6334999999999997</v>
      </c>
    </row>
    <row r="10" spans="1:9" x14ac:dyDescent="0.25">
      <c r="A10" s="3">
        <v>12628</v>
      </c>
      <c r="B10" s="3" t="s">
        <v>4</v>
      </c>
      <c r="C10" s="3" t="s">
        <v>11</v>
      </c>
      <c r="D10" s="10">
        <v>4.5</v>
      </c>
      <c r="E10" s="10">
        <v>3.1139000000000001</v>
      </c>
    </row>
    <row r="11" spans="1:9" x14ac:dyDescent="0.25">
      <c r="A11" s="3">
        <v>12628</v>
      </c>
      <c r="B11" s="3" t="s">
        <v>4</v>
      </c>
      <c r="C11" s="3" t="s">
        <v>11</v>
      </c>
      <c r="D11" s="10">
        <v>6</v>
      </c>
      <c r="E11" s="10">
        <v>4.0792000000000002</v>
      </c>
    </row>
    <row r="12" spans="1:9" x14ac:dyDescent="0.25">
      <c r="A12" s="3">
        <v>12628</v>
      </c>
      <c r="B12" s="3" t="s">
        <v>4</v>
      </c>
      <c r="C12" s="3" t="s">
        <v>11</v>
      </c>
      <c r="D12" s="10">
        <v>7.5</v>
      </c>
      <c r="E12" s="10">
        <v>3.1271</v>
      </c>
    </row>
    <row r="13" spans="1:9" x14ac:dyDescent="0.25">
      <c r="A13" s="3">
        <v>12628</v>
      </c>
      <c r="B13" s="3" t="s">
        <v>5</v>
      </c>
      <c r="C13" s="3" t="s">
        <v>11</v>
      </c>
      <c r="D13" s="10">
        <v>0</v>
      </c>
      <c r="E13" s="10">
        <v>8.1672999999999991</v>
      </c>
    </row>
    <row r="14" spans="1:9" x14ac:dyDescent="0.25">
      <c r="A14" s="3">
        <v>12628</v>
      </c>
      <c r="B14" s="3" t="s">
        <v>5</v>
      </c>
      <c r="C14" s="3" t="s">
        <v>11</v>
      </c>
      <c r="D14" s="10">
        <v>1.5</v>
      </c>
      <c r="E14" s="10">
        <v>6.8261000000000003</v>
      </c>
    </row>
    <row r="15" spans="1:9" x14ac:dyDescent="0.25">
      <c r="A15" s="3">
        <v>12628</v>
      </c>
      <c r="B15" s="3" t="s">
        <v>5</v>
      </c>
      <c r="C15" s="3" t="s">
        <v>11</v>
      </c>
      <c r="D15" s="10">
        <v>3</v>
      </c>
      <c r="E15" s="10">
        <v>4.7782</v>
      </c>
    </row>
    <row r="16" spans="1:9" x14ac:dyDescent="0.25">
      <c r="A16" s="3">
        <v>12628</v>
      </c>
      <c r="B16" s="3" t="s">
        <v>5</v>
      </c>
      <c r="C16" s="3" t="s">
        <v>11</v>
      </c>
      <c r="D16" s="10">
        <v>4.5</v>
      </c>
      <c r="E16" s="10">
        <v>3.8260999999999998</v>
      </c>
    </row>
    <row r="17" spans="1:5" x14ac:dyDescent="0.25">
      <c r="A17" s="3">
        <v>12628</v>
      </c>
      <c r="B17" s="3" t="s">
        <v>5</v>
      </c>
      <c r="C17" s="3" t="s">
        <v>11</v>
      </c>
      <c r="D17" s="10">
        <v>6</v>
      </c>
      <c r="E17" s="10">
        <v>1.7782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34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x14ac:dyDescent="0.25">
      <c r="A2" s="6">
        <v>0</v>
      </c>
      <c r="B2" s="6">
        <v>7.9394999999999998</v>
      </c>
      <c r="C2" s="6">
        <f t="shared" ref="C2:C19" si="0">LOG((10^$G$5)/(1+10^$G$2)*(10^(-1*(A2/$G$3)^$G$4+$G$2)+10^(-1*(A2/$G$6)^$G$4)))</f>
        <v>8.0009629608185016</v>
      </c>
      <c r="D2" s="6">
        <f t="shared" ref="D2:D19" si="1" xml:space="preserve"> (B2 - C2)^2</f>
        <v>3.7776955525766847E-3</v>
      </c>
      <c r="E2" s="6"/>
      <c r="F2" s="6" t="s">
        <v>26</v>
      </c>
      <c r="G2" s="10">
        <v>4.3744118322244612</v>
      </c>
      <c r="H2" s="10">
        <v>0.48233937630542617</v>
      </c>
      <c r="I2" s="6"/>
      <c r="J2" s="6"/>
      <c r="K2" s="6"/>
      <c r="L2" s="8" t="s">
        <v>29</v>
      </c>
      <c r="M2" s="10">
        <v>0.16221437315012088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6">
        <v>1.5</v>
      </c>
      <c r="B3" s="6">
        <v>7</v>
      </c>
      <c r="C3" s="6">
        <f t="shared" si="0"/>
        <v>6.7857663515913016</v>
      </c>
      <c r="D3" s="6">
        <f t="shared" si="1"/>
        <v>4.5896056110501807E-2</v>
      </c>
      <c r="E3" s="6"/>
      <c r="F3" s="6" t="s">
        <v>25</v>
      </c>
      <c r="G3" s="10">
        <v>1.3406922593002502</v>
      </c>
      <c r="H3" s="10">
        <v>0.24645640771697569</v>
      </c>
      <c r="I3" s="6"/>
      <c r="J3" s="6"/>
      <c r="K3" s="6"/>
      <c r="L3" s="8" t="s">
        <v>32</v>
      </c>
      <c r="M3" s="10">
        <f>SQRT(M2)</f>
        <v>0.40275845509451552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x14ac:dyDescent="0.25">
      <c r="A4" s="6">
        <v>3</v>
      </c>
      <c r="B4" s="6">
        <v>3.7993000000000001</v>
      </c>
      <c r="C4" s="6">
        <f t="shared" si="0"/>
        <v>4.0830233078936189</v>
      </c>
      <c r="D4" s="6">
        <f t="shared" si="1"/>
        <v>8.0498915442097196E-2</v>
      </c>
      <c r="E4" s="6"/>
      <c r="F4" s="6" t="s">
        <v>23</v>
      </c>
      <c r="G4" s="10">
        <v>1.7378115931814908</v>
      </c>
      <c r="H4" s="10">
        <v>0.36830516230006233</v>
      </c>
      <c r="I4" s="6"/>
      <c r="J4" s="6"/>
      <c r="K4" s="6"/>
      <c r="L4" s="8" t="s">
        <v>30</v>
      </c>
      <c r="M4" s="10">
        <v>0.96675610579351601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5">
      <c r="A5" s="6">
        <v>4.5</v>
      </c>
      <c r="B5" s="6">
        <v>3.9542000000000002</v>
      </c>
      <c r="C5" s="6">
        <f t="shared" si="0"/>
        <v>3.3959221350592155</v>
      </c>
      <c r="D5" s="6">
        <f t="shared" si="1"/>
        <v>0.31167417448284102</v>
      </c>
      <c r="E5" s="6"/>
      <c r="F5" s="6" t="s">
        <v>18</v>
      </c>
      <c r="G5" s="10">
        <v>8.0009629608185016</v>
      </c>
      <c r="H5" s="10">
        <v>0.24129427047979055</v>
      </c>
      <c r="I5" s="6"/>
      <c r="J5" s="6"/>
      <c r="K5" s="6"/>
      <c r="L5" s="8" t="s">
        <v>31</v>
      </c>
      <c r="M5" s="10">
        <v>0.95963241417784084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6">
        <v>6</v>
      </c>
      <c r="B6" s="6">
        <v>2.6627999999999998</v>
      </c>
      <c r="C6" s="6">
        <f t="shared" si="0"/>
        <v>3.2461625695030221</v>
      </c>
      <c r="D6" s="6">
        <f t="shared" si="1"/>
        <v>0.34031188749716845</v>
      </c>
      <c r="E6" s="6"/>
      <c r="F6" s="6" t="s">
        <v>27</v>
      </c>
      <c r="G6" s="10">
        <v>10.464432815616641</v>
      </c>
      <c r="H6" s="10">
        <v>6.5920169354836551</v>
      </c>
      <c r="I6" s="6"/>
      <c r="J6" s="6"/>
      <c r="K6" s="6"/>
      <c r="L6" s="2" t="s">
        <v>33</v>
      </c>
      <c r="M6" s="9" t="s">
        <v>45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6">
        <v>7.5</v>
      </c>
      <c r="B7" s="6">
        <v>3.8656999999999999</v>
      </c>
      <c r="C7" s="6">
        <f t="shared" si="0"/>
        <v>3.0659782771226496</v>
      </c>
      <c r="D7" s="6">
        <f t="shared" si="1"/>
        <v>0.63955483404191749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6">
        <v>1E-3</v>
      </c>
      <c r="B8" s="6">
        <v>8.0128000000000004</v>
      </c>
      <c r="C8" s="6">
        <f t="shared" si="0"/>
        <v>8.0009592856825584</v>
      </c>
      <c r="D8" s="6">
        <f t="shared" si="1"/>
        <v>1.4020251554727446E-4</v>
      </c>
      <c r="E8" s="6"/>
      <c r="F8" s="6" t="s">
        <v>37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6">
        <v>1.5009999999999999</v>
      </c>
      <c r="B9" s="6">
        <v>6.4813999999999998</v>
      </c>
      <c r="C9" s="6">
        <f t="shared" si="0"/>
        <v>6.7843587272178132</v>
      </c>
      <c r="D9" s="6">
        <f t="shared" si="1"/>
        <v>9.178399039743744E-2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6">
        <v>3.0009999999999999</v>
      </c>
      <c r="B10" s="6">
        <v>4.0128000000000004</v>
      </c>
      <c r="C10" s="6">
        <f t="shared" si="0"/>
        <v>4.0812894880534536</v>
      </c>
      <c r="D10" s="6">
        <f t="shared" si="1"/>
        <v>4.6908099738241123E-3</v>
      </c>
      <c r="E10" s="6"/>
      <c r="F10" s="6" t="s">
        <v>39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6">
        <v>4.5010000000000003</v>
      </c>
      <c r="B11" s="6">
        <v>3.1139000000000001</v>
      </c>
      <c r="C11" s="6">
        <f t="shared" si="0"/>
        <v>3.3958322509338092</v>
      </c>
      <c r="D11" s="6">
        <f t="shared" si="1"/>
        <v>7.9485794116604322E-2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6">
        <v>6.0010000000000003</v>
      </c>
      <c r="B12" s="6">
        <v>2.7324000000000002</v>
      </c>
      <c r="C12" s="6">
        <f t="shared" si="0"/>
        <v>3.2460523940929242</v>
      </c>
      <c r="D12" s="6">
        <f t="shared" si="1"/>
        <v>0.26383878195739258</v>
      </c>
      <c r="E12" s="6"/>
      <c r="F12" s="20" t="s">
        <v>41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6">
        <v>7.0010000000000003</v>
      </c>
      <c r="B13" s="6">
        <v>3.2040999999999999</v>
      </c>
      <c r="C13" s="6">
        <f t="shared" si="0"/>
        <v>3.1291906874096309</v>
      </c>
      <c r="D13" s="6">
        <f t="shared" si="1"/>
        <v>5.6114051127616211E-3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A14" s="6">
        <v>1.5E-3</v>
      </c>
      <c r="B14" s="6">
        <v>8.0294000000000008</v>
      </c>
      <c r="C14" s="6">
        <f t="shared" si="0"/>
        <v>8.0009555257180622</v>
      </c>
      <c r="D14" s="6">
        <f t="shared" si="1"/>
        <v>8.0908811717586224E-4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A15" s="6">
        <v>1.5015000000000001</v>
      </c>
      <c r="B15" s="6">
        <v>6.9031000000000002</v>
      </c>
      <c r="C15" s="6">
        <f t="shared" si="0"/>
        <v>6.7836546565313265</v>
      </c>
      <c r="D15" s="6">
        <f t="shared" si="1"/>
        <v>1.4267190076349443E-2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5">
      <c r="A16" s="6">
        <v>3.0015000000000001</v>
      </c>
      <c r="B16" s="6">
        <v>4.42</v>
      </c>
      <c r="C16" s="6">
        <f t="shared" si="0"/>
        <v>4.0804233044972378</v>
      </c>
      <c r="D16" s="6">
        <f t="shared" si="1"/>
        <v>0.11531233212857564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6">
        <v>4.5015000000000001</v>
      </c>
      <c r="B17" s="6">
        <v>3.7993000000000001</v>
      </c>
      <c r="C17" s="6">
        <f t="shared" si="0"/>
        <v>3.3957873054057033</v>
      </c>
      <c r="D17" s="6">
        <f t="shared" si="1"/>
        <v>0.16282249469875026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6">
        <v>6.0015000000000001</v>
      </c>
      <c r="B18" s="6">
        <v>3.0792000000000002</v>
      </c>
      <c r="C18" s="6">
        <f t="shared" si="0"/>
        <v>3.2459973013078502</v>
      </c>
      <c r="D18" s="6">
        <f t="shared" si="1"/>
        <v>2.782133972358173E-2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A19" s="6">
        <v>7.5015000000000001</v>
      </c>
      <c r="B19" s="6">
        <v>2.7782</v>
      </c>
      <c r="C19" s="6">
        <f t="shared" si="0"/>
        <v>3.065783435122035</v>
      </c>
      <c r="D19" s="6">
        <f t="shared" si="1"/>
        <v>8.2704232156589716E-2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5" t="s">
        <v>15</v>
      </c>
      <c r="B20" s="6"/>
      <c r="C20" s="6"/>
      <c r="D20" s="6">
        <f>SUM(D2:D19)</f>
        <v>2.2710012241016924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5">
      <c r="A23" s="6">
        <v>0</v>
      </c>
      <c r="B23" s="6"/>
      <c r="C23" s="6">
        <f>LOG((10^$G$5)/(1+10^$G$2)*(10^(-1*(A23/$G$3)^$G$4+$G$2)+10^(-1*(A23/$G$6)^$G$4)))</f>
        <v>8.0009629608185016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5">
      <c r="A24" s="6">
        <v>7.5014999999999998E-2</v>
      </c>
      <c r="B24" s="6"/>
      <c r="C24" s="6">
        <f t="shared" ref="C24:C87" si="2">LOG((10^$G$5)/(1+10^$G$2)*(10^(-1*(A24/$G$3)^$G$4+$G$2)+10^(-1*(A24/$G$6)^$G$4)))</f>
        <v>7.9942960076333049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5">
      <c r="A25" s="6">
        <v>0.15003</v>
      </c>
      <c r="B25" s="6"/>
      <c r="C25" s="6">
        <f t="shared" si="2"/>
        <v>7.9787267642453523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6">
        <v>0.225045</v>
      </c>
      <c r="B26" s="6"/>
      <c r="C26" s="6">
        <f t="shared" si="2"/>
        <v>7.9559773668584368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5">
      <c r="A27" s="6">
        <v>0.30005999999999999</v>
      </c>
      <c r="B27" s="6"/>
      <c r="C27" s="6">
        <f t="shared" si="2"/>
        <v>7.9267990184809234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5">
      <c r="A28" s="6">
        <v>0.37507499999999999</v>
      </c>
      <c r="B28" s="6"/>
      <c r="C28" s="6">
        <f t="shared" si="2"/>
        <v>7.8916671925284767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5">
      <c r="A29" s="6">
        <v>0.45008999999999999</v>
      </c>
      <c r="B29" s="6"/>
      <c r="C29" s="6">
        <f t="shared" si="2"/>
        <v>7.8509238622574484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5">
      <c r="A30" s="6">
        <v>0.52510499999999993</v>
      </c>
      <c r="B30" s="6"/>
      <c r="C30" s="6">
        <f t="shared" si="2"/>
        <v>7.8048329021498084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5">
      <c r="A31" s="6">
        <v>0.60011999999999999</v>
      </c>
      <c r="B31" s="6"/>
      <c r="C31" s="6">
        <f t="shared" si="2"/>
        <v>7.7536073283968019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5">
      <c r="A32" s="6">
        <v>0.67513500000000004</v>
      </c>
      <c r="B32" s="6"/>
      <c r="C32" s="6">
        <f t="shared" si="2"/>
        <v>7.6974246293062505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5">
      <c r="A33" s="6">
        <v>0.75015000000000009</v>
      </c>
      <c r="B33" s="6"/>
      <c r="C33" s="6">
        <f t="shared" si="2"/>
        <v>7.6364362078806414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5">
      <c r="A34" s="6">
        <v>0.82516500000000015</v>
      </c>
      <c r="B34" s="6"/>
      <c r="C34" s="6">
        <f t="shared" si="2"/>
        <v>7.5707735909621459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5">
      <c r="A35" s="6">
        <v>0.9001800000000002</v>
      </c>
      <c r="B35" s="6"/>
      <c r="C35" s="6">
        <f t="shared" si="2"/>
        <v>7.5005527222930608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5">
      <c r="A36" s="6">
        <v>0.97519500000000026</v>
      </c>
      <c r="B36" s="6"/>
      <c r="C36" s="6">
        <f t="shared" si="2"/>
        <v>7.4258770532739433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5">
      <c r="A37" s="6">
        <v>1.0502100000000003</v>
      </c>
      <c r="B37" s="6"/>
      <c r="C37" s="6">
        <f t="shared" si="2"/>
        <v>7.3468398457957385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5">
      <c r="A38" s="6">
        <v>1.1252250000000004</v>
      </c>
      <c r="B38" s="6"/>
      <c r="C38" s="6">
        <f t="shared" si="2"/>
        <v>7.2635259420064777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5">
      <c r="A39" s="6">
        <v>1.2002400000000004</v>
      </c>
      <c r="B39" s="6"/>
      <c r="C39" s="6">
        <f t="shared" si="2"/>
        <v>7.1760131662364133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5">
      <c r="A40" s="6">
        <v>1.2752550000000005</v>
      </c>
      <c r="B40" s="6"/>
      <c r="C40" s="6">
        <f t="shared" si="2"/>
        <v>7.0843734721498368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5">
      <c r="A41" s="6">
        <v>1.3502700000000005</v>
      </c>
      <c r="B41" s="6"/>
      <c r="C41" s="6">
        <f t="shared" si="2"/>
        <v>6.9886739175858477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5">
      <c r="A42" s="6">
        <v>1.4252850000000006</v>
      </c>
      <c r="B42" s="6"/>
      <c r="C42" s="6">
        <f t="shared" si="2"/>
        <v>6.8889775323816371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5">
      <c r="A43" s="6">
        <v>1.5003000000000006</v>
      </c>
      <c r="B43" s="6"/>
      <c r="C43" s="6">
        <f t="shared" si="2"/>
        <v>6.785344136664798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5">
      <c r="A44" s="6">
        <v>1.5753150000000007</v>
      </c>
      <c r="B44" s="6"/>
      <c r="C44" s="6">
        <f t="shared" si="2"/>
        <v>6.6778311669025401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5">
      <c r="A45" s="6">
        <v>1.6503300000000007</v>
      </c>
      <c r="B45" s="6"/>
      <c r="C45" s="6">
        <f t="shared" si="2"/>
        <v>6.56649457422618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5">
      <c r="A46" s="6">
        <v>1.7253450000000008</v>
      </c>
      <c r="B46" s="6"/>
      <c r="C46" s="6">
        <f t="shared" si="2"/>
        <v>6.4513898753648213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5">
      <c r="A47" s="6">
        <v>1.8003600000000008</v>
      </c>
      <c r="B47" s="6"/>
      <c r="C47" s="6">
        <f t="shared" si="2"/>
        <v>6.3325734635042927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5">
      <c r="A48" s="6">
        <v>1.8753750000000009</v>
      </c>
      <c r="B48" s="6"/>
      <c r="C48" s="6">
        <f t="shared" si="2"/>
        <v>6.2101043289034186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5">
      <c r="A49" s="6">
        <v>1.950390000000001</v>
      </c>
      <c r="B49" s="6"/>
      <c r="C49" s="6">
        <f t="shared" si="2"/>
        <v>6.0840464039330984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5">
      <c r="A50" s="6">
        <v>2.025405000000001</v>
      </c>
      <c r="B50" s="6"/>
      <c r="C50" s="6">
        <f t="shared" si="2"/>
        <v>5.9544718444676326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5">
      <c r="A51" s="6">
        <v>2.1004200000000011</v>
      </c>
      <c r="B51" s="6"/>
      <c r="C51" s="6">
        <f t="shared" si="2"/>
        <v>5.8214657038456163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5">
      <c r="A52" s="6">
        <v>2.1754350000000011</v>
      </c>
      <c r="B52" s="6"/>
      <c r="C52" s="6">
        <f t="shared" si="2"/>
        <v>5.6851326671304641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5">
      <c r="A53" s="6">
        <v>2.2504500000000012</v>
      </c>
      <c r="B53" s="6"/>
      <c r="C53" s="6">
        <f t="shared" si="2"/>
        <v>5.5456068182187135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5">
      <c r="A54" s="6">
        <v>2.3254650000000012</v>
      </c>
      <c r="B54" s="6"/>
      <c r="C54" s="6">
        <f t="shared" si="2"/>
        <v>5.4030658396254161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5">
      <c r="A55" s="6">
        <v>2.4004800000000013</v>
      </c>
      <c r="B55" s="6"/>
      <c r="C55" s="6">
        <f t="shared" si="2"/>
        <v>5.2577516155698527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5">
      <c r="A56" s="6">
        <v>2.4754950000000013</v>
      </c>
      <c r="B56" s="6"/>
      <c r="C56" s="6">
        <f t="shared" si="2"/>
        <v>5.1099999049723257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5">
      <c r="A57" s="6">
        <v>2.5505100000000014</v>
      </c>
      <c r="B57" s="6"/>
      <c r="C57" s="6">
        <f t="shared" si="2"/>
        <v>4.9602824396881005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5">
      <c r="A58" s="6">
        <v>2.6255250000000014</v>
      </c>
      <c r="B58" s="6"/>
      <c r="C58" s="6">
        <f t="shared" si="2"/>
        <v>4.8092650793585943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5">
      <c r="A59" s="6">
        <v>2.7005400000000015</v>
      </c>
      <c r="B59" s="6"/>
      <c r="C59" s="6">
        <f t="shared" si="2"/>
        <v>4.6578845469105605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5">
      <c r="A60" s="6">
        <v>2.7755550000000015</v>
      </c>
      <c r="B60" s="6"/>
      <c r="C60" s="6">
        <f t="shared" si="2"/>
        <v>4.5074418240273166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5">
      <c r="A61" s="6">
        <v>2.8505700000000016</v>
      </c>
      <c r="B61" s="6"/>
      <c r="C61" s="6">
        <f t="shared" si="2"/>
        <v>4.3596993274389657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5">
      <c r="A62" s="6">
        <v>2.9255850000000017</v>
      </c>
      <c r="B62" s="6"/>
      <c r="C62" s="6">
        <f t="shared" si="2"/>
        <v>4.216948195209155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5">
      <c r="A63" s="6">
        <v>3.0006000000000017</v>
      </c>
      <c r="B63" s="6"/>
      <c r="C63" s="6">
        <f t="shared" si="2"/>
        <v>4.0819827838231468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5">
      <c r="A64" s="6">
        <v>3.0756150000000018</v>
      </c>
      <c r="B64" s="6"/>
      <c r="C64" s="6">
        <f t="shared" si="2"/>
        <v>3.9578983834260533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25">
      <c r="A65" s="6">
        <v>3.1506300000000018</v>
      </c>
      <c r="B65" s="6"/>
      <c r="C65" s="6">
        <f t="shared" si="2"/>
        <v>3.8476549909090685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25">
      <c r="A66" s="6">
        <v>3.2256450000000019</v>
      </c>
      <c r="B66" s="6"/>
      <c r="C66" s="6">
        <f t="shared" si="2"/>
        <v>3.7534644939509447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5">
      <c r="A67" s="6">
        <v>3.3006600000000019</v>
      </c>
      <c r="B67" s="6"/>
      <c r="C67" s="6">
        <f t="shared" si="2"/>
        <v>3.6762259318703894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5">
      <c r="A68" s="6">
        <v>3.375675000000002</v>
      </c>
      <c r="B68" s="6"/>
      <c r="C68" s="6">
        <f t="shared" si="2"/>
        <v>3.6153013117558097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5">
      <c r="A69" s="6">
        <v>3.450690000000002</v>
      </c>
      <c r="B69" s="6"/>
      <c r="C69" s="6">
        <f t="shared" si="2"/>
        <v>3.5687639289853181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5">
      <c r="A70" s="6">
        <v>3.5257050000000021</v>
      </c>
      <c r="B70" s="6"/>
      <c r="C70" s="6">
        <f t="shared" si="2"/>
        <v>3.5339697949489874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5">
      <c r="A71" s="6">
        <v>3.6007200000000021</v>
      </c>
      <c r="B71" s="6"/>
      <c r="C71" s="6">
        <f t="shared" si="2"/>
        <v>3.5081579340743674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5">
      <c r="A72" s="6">
        <v>3.6757350000000022</v>
      </c>
      <c r="B72" s="6"/>
      <c r="C72" s="6">
        <f t="shared" si="2"/>
        <v>3.4888658897608309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5">
      <c r="A73" s="6">
        <v>3.7507500000000022</v>
      </c>
      <c r="B73" s="6"/>
      <c r="C73" s="6">
        <f t="shared" si="2"/>
        <v>3.4741141061506315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25">
      <c r="A74" s="6">
        <v>3.8257650000000023</v>
      </c>
      <c r="B74" s="6"/>
      <c r="C74" s="6">
        <f t="shared" si="2"/>
        <v>3.4624208431982404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5">
      <c r="A75" s="6">
        <v>3.9007800000000024</v>
      </c>
      <c r="B75" s="6"/>
      <c r="C75" s="6">
        <f t="shared" si="2"/>
        <v>3.4527310182881745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5">
      <c r="A76" s="6">
        <v>3.9757950000000024</v>
      </c>
      <c r="B76" s="6"/>
      <c r="C76" s="6">
        <f t="shared" si="2"/>
        <v>3.444319567120611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5">
      <c r="A77" s="6">
        <v>4.050810000000002</v>
      </c>
      <c r="B77" s="6"/>
      <c r="C77" s="6">
        <f t="shared" si="2"/>
        <v>3.4367009281038374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5">
      <c r="A78" s="6">
        <v>4.1258250000000016</v>
      </c>
      <c r="B78" s="6"/>
      <c r="C78" s="6">
        <f t="shared" si="2"/>
        <v>3.4295561877111642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5">
      <c r="A79" s="6">
        <v>4.2008400000000012</v>
      </c>
      <c r="B79" s="6"/>
      <c r="C79" s="6">
        <f t="shared" si="2"/>
        <v>3.4226790581434114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5">
      <c r="A80" s="6">
        <v>4.2758550000000008</v>
      </c>
      <c r="B80" s="6"/>
      <c r="C80" s="6">
        <f t="shared" si="2"/>
        <v>3.4159377765365755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5">
      <c r="A81" s="6">
        <v>4.3508700000000005</v>
      </c>
      <c r="B81" s="6"/>
      <c r="C81" s="6">
        <f t="shared" si="2"/>
        <v>3.4092491057601944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5">
      <c r="A82" s="6">
        <v>4.4258850000000001</v>
      </c>
      <c r="B82" s="6"/>
      <c r="C82" s="6">
        <f t="shared" si="2"/>
        <v>3.4025609991564059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5">
      <c r="A83" s="6">
        <v>4.5008999999999997</v>
      </c>
      <c r="B83" s="6"/>
      <c r="C83" s="6">
        <f t="shared" si="2"/>
        <v>3.39584123976188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5">
      <c r="A84" s="6">
        <v>4.5759149999999993</v>
      </c>
      <c r="B84" s="6"/>
      <c r="C84" s="6">
        <f t="shared" si="2"/>
        <v>3.3890700958471238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6">
        <v>4.6509299999999989</v>
      </c>
      <c r="B85" s="6"/>
      <c r="C85" s="6">
        <f t="shared" si="2"/>
        <v>3.3822356267835452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5">
      <c r="A86" s="6">
        <v>4.7259449999999985</v>
      </c>
      <c r="B86" s="6"/>
      <c r="C86" s="6">
        <f t="shared" si="2"/>
        <v>3.3753307127476204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6">
        <v>4.8009599999999981</v>
      </c>
      <c r="B87" s="6"/>
      <c r="C87" s="6">
        <f t="shared" si="2"/>
        <v>3.3683511923168168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5">
      <c r="A88" s="6">
        <v>4.8759749999999977</v>
      </c>
      <c r="B88" s="6"/>
      <c r="C88" s="6">
        <f t="shared" ref="C88:C123" si="3">LOG((10^$G$5)/(1+10^$G$2)*(10^(-1*(A88/$G$3)^$G$4+$G$2)+10^(-1*(A88/$G$6)^$G$4)))</f>
        <v>3.3612947047053137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5">
      <c r="A89" s="6">
        <v>4.9509899999999973</v>
      </c>
      <c r="B89" s="6"/>
      <c r="C89" s="6">
        <f t="shared" si="3"/>
        <v>3.3541599759361902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5">
      <c r="A90" s="6">
        <v>5.0260049999999969</v>
      </c>
      <c r="B90" s="6"/>
      <c r="C90" s="6">
        <f t="shared" si="3"/>
        <v>3.3469463822323791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5">
      <c r="A91" s="6">
        <v>5.1010199999999966</v>
      </c>
      <c r="B91" s="6"/>
      <c r="C91" s="6">
        <f t="shared" si="3"/>
        <v>3.3396536850581917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5">
      <c r="A92" s="6">
        <v>5.1760349999999962</v>
      </c>
      <c r="B92" s="6"/>
      <c r="C92" s="6">
        <f t="shared" si="3"/>
        <v>3.3322818715765012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5">
      <c r="A93" s="6">
        <v>5.2510499999999958</v>
      </c>
      <c r="B93" s="6"/>
      <c r="C93" s="6">
        <f t="shared" si="3"/>
        <v>3.3248310593279067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5">
      <c r="A94" s="6">
        <v>5.3260649999999954</v>
      </c>
      <c r="B94" s="6"/>
      <c r="C94" s="6">
        <f t="shared" si="3"/>
        <v>3.3173014397284795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5">
      <c r="A95" s="6">
        <v>5.401079999999995</v>
      </c>
      <c r="B95" s="6"/>
      <c r="C95" s="6">
        <f t="shared" si="3"/>
        <v>3.3096932448492651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5">
      <c r="A96" s="6">
        <v>5.4760949999999946</v>
      </c>
      <c r="B96" s="6"/>
      <c r="C96" s="6">
        <f t="shared" si="3"/>
        <v>3.3020067280518766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5">
      <c r="A97" s="6">
        <v>5.5511099999999942</v>
      </c>
      <c r="B97" s="6"/>
      <c r="C97" s="6">
        <f t="shared" si="3"/>
        <v>3.2942421528074166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5">
      <c r="A98" s="6">
        <v>5.6261249999999938</v>
      </c>
      <c r="B98" s="6"/>
      <c r="C98" s="6">
        <f t="shared" si="3"/>
        <v>3.2863997863114118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5">
      <c r="A99" s="6">
        <v>5.7011399999999934</v>
      </c>
      <c r="B99" s="6"/>
      <c r="C99" s="6">
        <f t="shared" si="3"/>
        <v>3.2784798958878034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5">
      <c r="A100" s="6">
        <v>5.776154999999993</v>
      </c>
      <c r="B100" s="6"/>
      <c r="C100" s="6">
        <f t="shared" si="3"/>
        <v>3.270482747002061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5">
      <c r="A101" s="6">
        <v>5.8511699999999927</v>
      </c>
      <c r="B101" s="6"/>
      <c r="C101" s="6">
        <f t="shared" si="3"/>
        <v>3.2624086021949932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5">
      <c r="A102" s="6">
        <v>5.9261849999999923</v>
      </c>
      <c r="B102" s="6"/>
      <c r="C102" s="6">
        <f t="shared" si="3"/>
        <v>3.2542577205386491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5">
      <c r="A103" s="6">
        <v>6.0011999999999919</v>
      </c>
      <c r="B103" s="6"/>
      <c r="C103" s="6">
        <f t="shared" si="3"/>
        <v>3.2460303573852904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5">
      <c r="A104" s="6">
        <v>6.0762149999999915</v>
      </c>
      <c r="B104" s="6"/>
      <c r="C104" s="6">
        <f t="shared" si="3"/>
        <v>3.2377267642788463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5">
      <c r="A105" s="6">
        <v>6.1512299999999911</v>
      </c>
      <c r="B105" s="6"/>
      <c r="C105" s="6">
        <f t="shared" si="3"/>
        <v>3.2293471889549719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5">
      <c r="A106" s="6">
        <v>6.2262449999999907</v>
      </c>
      <c r="B106" s="6"/>
      <c r="C106" s="6">
        <f t="shared" si="3"/>
        <v>3.2208918753882774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5">
      <c r="A107" s="6">
        <v>6.3012599999999903</v>
      </c>
      <c r="B107" s="6"/>
      <c r="C107" s="6">
        <f t="shared" si="3"/>
        <v>3.2123610638636722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5">
      <c r="A108" s="6">
        <v>6.3762749999999899</v>
      </c>
      <c r="B108" s="6"/>
      <c r="C108" s="6">
        <f t="shared" si="3"/>
        <v>3.2037549910591343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5">
      <c r="A109" s="6">
        <v>6.4512899999999895</v>
      </c>
      <c r="B109" s="6"/>
      <c r="C109" s="6">
        <f t="shared" si="3"/>
        <v>3.1950738901330173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5">
      <c r="A110" s="6">
        <v>6.5263049999999891</v>
      </c>
      <c r="B110" s="6"/>
      <c r="C110" s="6">
        <f t="shared" si="3"/>
        <v>3.1863179908121886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5">
      <c r="A111" s="6">
        <v>6.6013199999999888</v>
      </c>
      <c r="B111" s="6"/>
      <c r="C111" s="6">
        <f t="shared" si="3"/>
        <v>3.1774875194790844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5">
      <c r="A112" s="6">
        <v>6.6763349999999884</v>
      </c>
      <c r="B112" s="6"/>
      <c r="C112" s="6">
        <f t="shared" si="3"/>
        <v>3.1685826992567137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5">
      <c r="A113" s="6">
        <v>6.751349999999988</v>
      </c>
      <c r="B113" s="6"/>
      <c r="C113" s="6">
        <f t="shared" si="3"/>
        <v>3.1596037500911551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5">
      <c r="A114" s="6">
        <v>6.8263649999999876</v>
      </c>
      <c r="B114" s="6"/>
      <c r="C114" s="6">
        <f t="shared" si="3"/>
        <v>3.1505508888313862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5">
      <c r="A115" s="6">
        <v>6.9013799999999872</v>
      </c>
      <c r="B115" s="6"/>
      <c r="C115" s="6">
        <f t="shared" si="3"/>
        <v>3.1414243293064081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5">
      <c r="A116" s="6">
        <v>6.9763949999999868</v>
      </c>
      <c r="B116" s="6"/>
      <c r="C116" s="6">
        <f t="shared" si="3"/>
        <v>3.1322242823997137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5">
      <c r="A117" s="6">
        <v>7.0514099999999864</v>
      </c>
      <c r="B117" s="6"/>
      <c r="C117" s="6">
        <f t="shared" si="3"/>
        <v>3.1229509561211808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5">
      <c r="A118" s="6">
        <v>7.126424999999986</v>
      </c>
      <c r="B118" s="6"/>
      <c r="C118" s="6">
        <f t="shared" si="3"/>
        <v>3.1136045556764795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5">
      <c r="A119" s="6">
        <v>7.2014399999999856</v>
      </c>
      <c r="B119" s="6"/>
      <c r="C119" s="6">
        <f t="shared" si="3"/>
        <v>3.1041852835341035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5">
      <c r="A120" s="6">
        <v>7.2764549999999852</v>
      </c>
      <c r="B120" s="6"/>
      <c r="C120" s="6">
        <f t="shared" si="3"/>
        <v>3.0946933394901177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25">
      <c r="A121" s="6">
        <v>7.3514699999999849</v>
      </c>
      <c r="B121" s="6"/>
      <c r="C121" s="6">
        <f t="shared" si="3"/>
        <v>3.085128920730722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25">
      <c r="A122" s="6">
        <v>7.4264849999999845</v>
      </c>
      <c r="B122" s="6"/>
      <c r="C122" s="6">
        <f t="shared" si="3"/>
        <v>3.0754922218927283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25">
      <c r="A123" s="6">
        <v>7.5014999999999841</v>
      </c>
      <c r="B123" s="6"/>
      <c r="C123" s="6">
        <f t="shared" si="3"/>
        <v>3.0657834351220368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0" zoomScaleNormal="80" workbookViewId="0"/>
  </sheetViews>
  <sheetFormatPr defaultRowHeight="15" x14ac:dyDescent="0.25"/>
  <cols>
    <col min="1" max="2" width="9.140625" style="3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12645</v>
      </c>
      <c r="B2" s="3" t="s">
        <v>3</v>
      </c>
      <c r="C2" s="3" t="s">
        <v>11</v>
      </c>
      <c r="D2" s="6">
        <v>0</v>
      </c>
      <c r="E2" s="10">
        <v>7.9394999999999998</v>
      </c>
      <c r="I2" s="10"/>
    </row>
    <row r="3" spans="1:9" x14ac:dyDescent="0.25">
      <c r="A3" s="3">
        <v>12645</v>
      </c>
      <c r="B3" s="3" t="s">
        <v>3</v>
      </c>
      <c r="C3" s="3" t="s">
        <v>11</v>
      </c>
      <c r="D3" s="6">
        <v>1.5</v>
      </c>
      <c r="E3" s="10">
        <v>7</v>
      </c>
      <c r="I3" s="10"/>
    </row>
    <row r="4" spans="1:9" x14ac:dyDescent="0.25">
      <c r="A4" s="3">
        <v>12645</v>
      </c>
      <c r="B4" s="3" t="s">
        <v>3</v>
      </c>
      <c r="C4" s="3" t="s">
        <v>11</v>
      </c>
      <c r="D4" s="6">
        <v>3</v>
      </c>
      <c r="E4" s="10">
        <v>3.7993000000000001</v>
      </c>
      <c r="I4" s="10"/>
    </row>
    <row r="5" spans="1:9" x14ac:dyDescent="0.25">
      <c r="A5" s="3">
        <v>12645</v>
      </c>
      <c r="B5" s="3" t="s">
        <v>3</v>
      </c>
      <c r="C5" s="3" t="s">
        <v>11</v>
      </c>
      <c r="D5" s="6">
        <v>4.5</v>
      </c>
      <c r="E5" s="10">
        <v>3.9542000000000002</v>
      </c>
      <c r="I5" s="10"/>
    </row>
    <row r="6" spans="1:9" x14ac:dyDescent="0.25">
      <c r="A6" s="3">
        <v>12645</v>
      </c>
      <c r="B6" s="3" t="s">
        <v>3</v>
      </c>
      <c r="C6" s="3" t="s">
        <v>11</v>
      </c>
      <c r="D6" s="6">
        <v>6</v>
      </c>
      <c r="E6" s="10">
        <v>2.6627999999999998</v>
      </c>
    </row>
    <row r="7" spans="1:9" x14ac:dyDescent="0.25">
      <c r="A7" s="3">
        <v>12645</v>
      </c>
      <c r="B7" s="3" t="s">
        <v>3</v>
      </c>
      <c r="C7" s="3" t="s">
        <v>11</v>
      </c>
      <c r="D7" s="6">
        <v>7.5</v>
      </c>
      <c r="E7" s="10">
        <v>3.8656999999999999</v>
      </c>
    </row>
    <row r="8" spans="1:9" x14ac:dyDescent="0.25">
      <c r="A8" s="3">
        <v>12645</v>
      </c>
      <c r="B8" s="3" t="s">
        <v>4</v>
      </c>
      <c r="C8" s="3" t="s">
        <v>11</v>
      </c>
      <c r="D8" s="6">
        <v>0</v>
      </c>
      <c r="E8" s="10">
        <v>8.0128000000000004</v>
      </c>
    </row>
    <row r="9" spans="1:9" x14ac:dyDescent="0.25">
      <c r="A9" s="3">
        <v>12645</v>
      </c>
      <c r="B9" s="3" t="s">
        <v>4</v>
      </c>
      <c r="C9" s="3" t="s">
        <v>11</v>
      </c>
      <c r="D9" s="6">
        <v>1.5</v>
      </c>
      <c r="E9" s="10">
        <v>6.4813999999999998</v>
      </c>
    </row>
    <row r="10" spans="1:9" x14ac:dyDescent="0.25">
      <c r="A10" s="3">
        <v>12645</v>
      </c>
      <c r="B10" s="3" t="s">
        <v>4</v>
      </c>
      <c r="C10" s="3" t="s">
        <v>11</v>
      </c>
      <c r="D10" s="6">
        <v>3</v>
      </c>
      <c r="E10" s="10">
        <v>4.0128000000000004</v>
      </c>
    </row>
    <row r="11" spans="1:9" x14ac:dyDescent="0.25">
      <c r="A11" s="3">
        <v>12645</v>
      </c>
      <c r="B11" s="3" t="s">
        <v>4</v>
      </c>
      <c r="C11" s="3" t="s">
        <v>11</v>
      </c>
      <c r="D11" s="6">
        <v>4.5</v>
      </c>
      <c r="E11" s="10">
        <v>3.1139000000000001</v>
      </c>
    </row>
    <row r="12" spans="1:9" x14ac:dyDescent="0.25">
      <c r="A12" s="3">
        <v>12645</v>
      </c>
      <c r="B12" s="3" t="s">
        <v>4</v>
      </c>
      <c r="C12" s="3" t="s">
        <v>11</v>
      </c>
      <c r="D12" s="6">
        <v>6</v>
      </c>
      <c r="E12" s="10">
        <v>2.7324000000000002</v>
      </c>
    </row>
    <row r="13" spans="1:9" x14ac:dyDescent="0.25">
      <c r="A13" s="3">
        <v>12645</v>
      </c>
      <c r="B13" s="3" t="s">
        <v>4</v>
      </c>
      <c r="C13" s="3" t="s">
        <v>11</v>
      </c>
      <c r="D13" s="6">
        <v>7.5</v>
      </c>
      <c r="E13" s="10">
        <v>3.2040999999999999</v>
      </c>
    </row>
    <row r="14" spans="1:9" x14ac:dyDescent="0.25">
      <c r="A14" s="3">
        <v>12645</v>
      </c>
      <c r="B14" s="3" t="s">
        <v>5</v>
      </c>
      <c r="C14" s="3" t="s">
        <v>11</v>
      </c>
      <c r="D14" s="6">
        <v>0</v>
      </c>
      <c r="E14" s="10">
        <v>8.0294000000000008</v>
      </c>
    </row>
    <row r="15" spans="1:9" x14ac:dyDescent="0.25">
      <c r="A15" s="3">
        <v>12645</v>
      </c>
      <c r="B15" s="3" t="s">
        <v>5</v>
      </c>
      <c r="C15" s="3" t="s">
        <v>11</v>
      </c>
      <c r="D15" s="6">
        <v>1.5</v>
      </c>
      <c r="E15" s="10">
        <v>6.9031000000000002</v>
      </c>
    </row>
    <row r="16" spans="1:9" x14ac:dyDescent="0.25">
      <c r="A16" s="3">
        <v>12645</v>
      </c>
      <c r="B16" s="3" t="s">
        <v>5</v>
      </c>
      <c r="C16" s="3" t="s">
        <v>11</v>
      </c>
      <c r="D16" s="6">
        <v>3</v>
      </c>
      <c r="E16" s="10">
        <v>4.42</v>
      </c>
    </row>
    <row r="17" spans="1:5" x14ac:dyDescent="0.25">
      <c r="A17" s="3">
        <v>12645</v>
      </c>
      <c r="B17" s="3" t="s">
        <v>5</v>
      </c>
      <c r="C17" s="3" t="s">
        <v>11</v>
      </c>
      <c r="D17" s="6">
        <v>4.5</v>
      </c>
      <c r="E17" s="10">
        <v>3.7993000000000001</v>
      </c>
    </row>
    <row r="18" spans="1:5" x14ac:dyDescent="0.25">
      <c r="A18" s="3">
        <v>12645</v>
      </c>
      <c r="B18" s="3" t="s">
        <v>5</v>
      </c>
      <c r="C18" s="3" t="s">
        <v>11</v>
      </c>
      <c r="D18" s="6">
        <v>6</v>
      </c>
      <c r="E18" s="10">
        <v>3.0792000000000002</v>
      </c>
    </row>
    <row r="19" spans="1:5" x14ac:dyDescent="0.25">
      <c r="A19" s="3">
        <v>12645</v>
      </c>
      <c r="B19" s="3" t="s">
        <v>5</v>
      </c>
      <c r="C19" s="3" t="s">
        <v>11</v>
      </c>
      <c r="D19" s="6">
        <v>7.5</v>
      </c>
      <c r="E19" s="10">
        <v>2.7782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9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50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50" x14ac:dyDescent="0.25">
      <c r="A2" s="6">
        <v>0</v>
      </c>
      <c r="B2" s="6">
        <v>8.0899000000000001</v>
      </c>
      <c r="C2" s="6">
        <f t="shared" ref="C2:C35" si="0">LOG((10^$G$5)/(1+10^$G$2)*(10^(-1*(A2/$G$3)^$G$4+$G$2)+10^(-1*(A2/$G$6)^$G$4)))</f>
        <v>8.0879283202710077</v>
      </c>
      <c r="D2" s="6">
        <f t="shared" ref="D2:D35" si="1" xml:space="preserve"> (B2 - C2)^2</f>
        <v>3.8875209537194272E-6</v>
      </c>
      <c r="E2" s="6"/>
      <c r="F2" s="6" t="s">
        <v>26</v>
      </c>
      <c r="G2" s="10">
        <v>3.5909363362892841</v>
      </c>
      <c r="H2" s="10">
        <v>0.44621940430399043</v>
      </c>
      <c r="I2" s="6"/>
      <c r="J2" s="6"/>
      <c r="K2" s="6"/>
      <c r="L2" s="8" t="s">
        <v>29</v>
      </c>
      <c r="M2" s="10">
        <v>0.20305528988765004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50" x14ac:dyDescent="0.25">
      <c r="A3" s="6">
        <v>1.5</v>
      </c>
      <c r="B3" s="6">
        <v>6.7535999999999996</v>
      </c>
      <c r="C3" s="6">
        <f t="shared" si="0"/>
        <v>6.5345485328998718</v>
      </c>
      <c r="D3" s="6">
        <f t="shared" si="1"/>
        <v>4.7983545238718367E-2</v>
      </c>
      <c r="E3" s="6"/>
      <c r="F3" s="6" t="s">
        <v>25</v>
      </c>
      <c r="G3" s="10">
        <v>1.0795232644405337</v>
      </c>
      <c r="H3" s="10">
        <v>0.191066666794071</v>
      </c>
      <c r="I3" s="6"/>
      <c r="J3" s="6"/>
      <c r="K3" s="6"/>
      <c r="L3" s="8" t="s">
        <v>32</v>
      </c>
      <c r="M3" s="10">
        <f>SQRT(M2)</f>
        <v>0.45061656637062297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x14ac:dyDescent="0.25">
      <c r="A4" s="6">
        <v>3</v>
      </c>
      <c r="B4" s="6">
        <v>4.3616999999999999</v>
      </c>
      <c r="C4" s="6">
        <f t="shared" si="0"/>
        <v>4.3659587365988033</v>
      </c>
      <c r="D4" s="6">
        <f t="shared" si="1"/>
        <v>1.8136837417987388E-5</v>
      </c>
      <c r="E4" s="6"/>
      <c r="F4" s="6" t="s">
        <v>23</v>
      </c>
      <c r="G4" s="10">
        <v>1.3435681701573599</v>
      </c>
      <c r="H4" s="10">
        <v>0.23619814598041911</v>
      </c>
      <c r="I4" s="6"/>
      <c r="J4" s="6"/>
      <c r="K4" s="6"/>
      <c r="L4" s="8" t="s">
        <v>30</v>
      </c>
      <c r="M4" s="10">
        <v>0.95347733570429338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x14ac:dyDescent="0.25">
      <c r="A5" s="6">
        <v>4.5</v>
      </c>
      <c r="B5" s="6">
        <v>3.6021000000000001</v>
      </c>
      <c r="C5" s="6">
        <f t="shared" si="0"/>
        <v>3.5984911841405727</v>
      </c>
      <c r="D5" s="6">
        <f t="shared" si="1"/>
        <v>1.3023551907254763E-5</v>
      </c>
      <c r="E5" s="6"/>
      <c r="F5" s="6" t="s">
        <v>18</v>
      </c>
      <c r="G5" s="10">
        <v>8.0879283202710059</v>
      </c>
      <c r="H5" s="10">
        <v>0.18715046652336384</v>
      </c>
      <c r="I5" s="6"/>
      <c r="J5" s="6"/>
      <c r="K5" s="6"/>
      <c r="L5" s="8" t="s">
        <v>31</v>
      </c>
      <c r="M5" s="10">
        <v>0.94882506927472265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x14ac:dyDescent="0.25">
      <c r="A6" s="6">
        <v>6</v>
      </c>
      <c r="B6" s="6">
        <v>3.3010000000000002</v>
      </c>
      <c r="C6" s="6">
        <f t="shared" si="0"/>
        <v>3.1715091241298103</v>
      </c>
      <c r="D6" s="6">
        <f t="shared" si="1"/>
        <v>1.6767886933628906E-2</v>
      </c>
      <c r="E6" s="6"/>
      <c r="F6" s="6" t="s">
        <v>27</v>
      </c>
      <c r="G6" s="10">
        <v>4.8651489712095515</v>
      </c>
      <c r="H6" s="10">
        <v>1.2875847995522587</v>
      </c>
      <c r="I6" s="6"/>
      <c r="J6" s="6"/>
      <c r="K6" s="6"/>
      <c r="L6" s="2" t="s">
        <v>33</v>
      </c>
      <c r="M6" s="9" t="s">
        <v>55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x14ac:dyDescent="0.25">
      <c r="A7" s="6">
        <v>1E-3</v>
      </c>
      <c r="B7" s="6">
        <v>7.9867999999999997</v>
      </c>
      <c r="C7" s="6">
        <f t="shared" si="0"/>
        <v>8.0878442680151394</v>
      </c>
      <c r="D7" s="6">
        <f t="shared" si="1"/>
        <v>1.0209944098715399E-2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0" x14ac:dyDescent="0.25">
      <c r="A8" s="6">
        <v>1.5009999999999999</v>
      </c>
      <c r="B8" s="6">
        <v>6.7535999999999996</v>
      </c>
      <c r="C8" s="6">
        <f t="shared" si="0"/>
        <v>6.5331617781493172</v>
      </c>
      <c r="D8" s="6">
        <f t="shared" si="1"/>
        <v>4.8593009652690672E-2</v>
      </c>
      <c r="E8" s="6"/>
      <c r="F8" s="6" t="s">
        <v>37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x14ac:dyDescent="0.25">
      <c r="A9" s="6">
        <v>3.0009999999999999</v>
      </c>
      <c r="B9" s="6">
        <v>4.9394999999999998</v>
      </c>
      <c r="C9" s="6">
        <f t="shared" si="0"/>
        <v>4.3648142451352738</v>
      </c>
      <c r="D9" s="6">
        <f t="shared" si="1"/>
        <v>0.33026371684443989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 x14ac:dyDescent="0.25">
      <c r="A10" s="6">
        <v>4.5010000000000003</v>
      </c>
      <c r="B10" s="6">
        <v>3.5185</v>
      </c>
      <c r="C10" s="6">
        <f t="shared" si="0"/>
        <v>3.5982138556909766</v>
      </c>
      <c r="D10" s="6">
        <f t="shared" si="1"/>
        <v>6.3542987891218525E-3</v>
      </c>
      <c r="E10" s="6"/>
      <c r="F10" s="6" t="s">
        <v>39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x14ac:dyDescent="0.25">
      <c r="A11" s="6">
        <v>6.0010000000000003</v>
      </c>
      <c r="B11" s="6">
        <v>3.8451</v>
      </c>
      <c r="C11" s="6">
        <f t="shared" si="0"/>
        <v>3.1712123117286062</v>
      </c>
      <c r="D11" s="6">
        <f t="shared" si="1"/>
        <v>0.45412461640376323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x14ac:dyDescent="0.25">
      <c r="A12" s="6">
        <v>7.0010000000000003</v>
      </c>
      <c r="B12" s="6">
        <v>3.0792000000000002</v>
      </c>
      <c r="C12" s="6">
        <f t="shared" si="0"/>
        <v>2.8661971617273494</v>
      </c>
      <c r="D12" s="6">
        <f t="shared" si="1"/>
        <v>4.5370209112205018E-2</v>
      </c>
      <c r="E12" s="6"/>
      <c r="F12" s="20" t="s">
        <v>41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0" x14ac:dyDescent="0.25">
      <c r="A13" s="6">
        <v>1.5E-3</v>
      </c>
      <c r="B13" s="6">
        <v>7.9542000000000002</v>
      </c>
      <c r="C13" s="6">
        <f t="shared" si="0"/>
        <v>8.0877833963823313</v>
      </c>
      <c r="D13" s="6">
        <f t="shared" si="1"/>
        <v>1.7844523789039012E-2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6">
        <v>1.5015000000000001</v>
      </c>
      <c r="B14" s="6">
        <v>6.5762999999999998</v>
      </c>
      <c r="C14" s="6">
        <f t="shared" si="0"/>
        <v>6.5324682889056911</v>
      </c>
      <c r="D14" s="6">
        <f t="shared" si="1"/>
        <v>1.9212188974549464E-3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x14ac:dyDescent="0.25">
      <c r="A15" s="6">
        <v>3.0015000000000001</v>
      </c>
      <c r="B15" s="6">
        <v>4.6721000000000004</v>
      </c>
      <c r="C15" s="6">
        <f t="shared" si="0"/>
        <v>4.3642424409123732</v>
      </c>
      <c r="D15" s="6">
        <f t="shared" si="1"/>
        <v>9.4776276687391831E-2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x14ac:dyDescent="0.25">
      <c r="A16" s="6">
        <v>4.0015000000000001</v>
      </c>
      <c r="B16" s="6">
        <v>3.7242999999999999</v>
      </c>
      <c r="C16" s="6">
        <f t="shared" si="0"/>
        <v>3.7428135453011979</v>
      </c>
      <c r="D16" s="6">
        <f t="shared" si="1"/>
        <v>3.4275135961950965E-4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x14ac:dyDescent="0.25">
      <c r="A17" s="6">
        <v>6.5015000000000001</v>
      </c>
      <c r="B17" s="6">
        <v>4.1367000000000003</v>
      </c>
      <c r="C17" s="6">
        <f t="shared" si="0"/>
        <v>3.0205672821425682</v>
      </c>
      <c r="D17" s="6">
        <f t="shared" si="1"/>
        <v>1.245752243871818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x14ac:dyDescent="0.25">
      <c r="A18" s="6">
        <v>7.5015000000000001</v>
      </c>
      <c r="B18" s="6">
        <v>2.8451</v>
      </c>
      <c r="C18" s="6">
        <f t="shared" si="0"/>
        <v>2.7076733904674377</v>
      </c>
      <c r="D18" s="6">
        <f t="shared" si="1"/>
        <v>1.8886073007615328E-2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x14ac:dyDescent="0.25">
      <c r="A19" s="6">
        <v>1.6000000000000001E-3</v>
      </c>
      <c r="B19" s="6">
        <v>8.1959</v>
      </c>
      <c r="C19" s="6">
        <f t="shared" si="0"/>
        <v>8.0877702688232471</v>
      </c>
      <c r="D19" s="6">
        <f t="shared" si="1"/>
        <v>1.1692038764356835E-2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x14ac:dyDescent="0.25">
      <c r="A20" s="6">
        <v>1.5016</v>
      </c>
      <c r="B20" s="6">
        <v>6.4870999999999999</v>
      </c>
      <c r="C20" s="6">
        <f t="shared" si="0"/>
        <v>6.5323295821107754</v>
      </c>
      <c r="D20" s="6">
        <f t="shared" si="1"/>
        <v>2.0457150979153872E-3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x14ac:dyDescent="0.25">
      <c r="A21" s="6">
        <v>3.0015999999999998</v>
      </c>
      <c r="B21" s="6">
        <v>4.1367000000000003</v>
      </c>
      <c r="C21" s="6">
        <f t="shared" si="0"/>
        <v>4.364128115409911</v>
      </c>
      <c r="D21" s="6">
        <f t="shared" si="1"/>
        <v>5.1723547678903664E-2</v>
      </c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x14ac:dyDescent="0.25">
      <c r="A22" s="6">
        <v>4.5015999999999998</v>
      </c>
      <c r="B22" s="6">
        <v>3.9868000000000001</v>
      </c>
      <c r="C22" s="6">
        <f t="shared" si="0"/>
        <v>3.5980474648502878</v>
      </c>
      <c r="D22" s="6">
        <f t="shared" si="1"/>
        <v>0.1511285335853283</v>
      </c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x14ac:dyDescent="0.25">
      <c r="A23" s="6">
        <v>6.0015999999999998</v>
      </c>
      <c r="B23" s="6">
        <v>1.7782</v>
      </c>
      <c r="C23" s="6">
        <f t="shared" si="0"/>
        <v>3.1710342161637688</v>
      </c>
      <c r="D23" s="6">
        <f t="shared" si="1"/>
        <v>1.9399871537165403</v>
      </c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x14ac:dyDescent="0.25">
      <c r="A24" s="6">
        <v>7.5015999999999998</v>
      </c>
      <c r="B24" s="6">
        <v>1.7782</v>
      </c>
      <c r="C24" s="6">
        <f t="shared" si="0"/>
        <v>2.7076413445101113</v>
      </c>
      <c r="D24" s="6">
        <f t="shared" si="1"/>
        <v>0.86386121288476336</v>
      </c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x14ac:dyDescent="0.25">
      <c r="A25" s="6">
        <v>1.8E-3</v>
      </c>
      <c r="B25" s="6">
        <v>8.1461000000000006</v>
      </c>
      <c r="C25" s="6">
        <f t="shared" si="0"/>
        <v>8.0877431695631667</v>
      </c>
      <c r="D25" s="6">
        <f t="shared" si="1"/>
        <v>3.405519658633374E-3</v>
      </c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x14ac:dyDescent="0.25">
      <c r="A26" s="6">
        <v>1.5018</v>
      </c>
      <c r="B26" s="6">
        <v>6.2855999999999996</v>
      </c>
      <c r="C26" s="6">
        <f t="shared" si="0"/>
        <v>6.5320521595763887</v>
      </c>
      <c r="D26" s="6">
        <f t="shared" si="1"/>
        <v>6.0738666959865961E-2</v>
      </c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x14ac:dyDescent="0.25">
      <c r="A27" s="6">
        <v>3.0017999999999998</v>
      </c>
      <c r="B27" s="6">
        <v>3.9394999999999998</v>
      </c>
      <c r="C27" s="6">
        <f t="shared" si="0"/>
        <v>4.3638994997577827</v>
      </c>
      <c r="D27" s="6">
        <f t="shared" si="1"/>
        <v>0.18011493539465637</v>
      </c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x14ac:dyDescent="0.25">
      <c r="A28" s="6">
        <v>4.5018000000000002</v>
      </c>
      <c r="B28" s="6">
        <v>3.5682</v>
      </c>
      <c r="C28" s="6">
        <f t="shared" si="0"/>
        <v>3.597992002268839</v>
      </c>
      <c r="D28" s="6">
        <f t="shared" si="1"/>
        <v>8.8756339918650423E-4</v>
      </c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x14ac:dyDescent="0.25">
      <c r="A29" s="6">
        <v>6.0018000000000002</v>
      </c>
      <c r="B29" s="6">
        <v>3.4683000000000002</v>
      </c>
      <c r="C29" s="6">
        <f t="shared" si="0"/>
        <v>3.1709748496215457</v>
      </c>
      <c r="D29" s="6">
        <f t="shared" si="1"/>
        <v>8.8402245047570535E-2</v>
      </c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x14ac:dyDescent="0.25">
      <c r="A30" s="6">
        <v>7.0018000000000002</v>
      </c>
      <c r="B30" s="6">
        <v>3.0253000000000001</v>
      </c>
      <c r="C30" s="6">
        <f t="shared" si="0"/>
        <v>2.8659467999448114</v>
      </c>
      <c r="D30" s="6">
        <f t="shared" si="1"/>
        <v>2.5393442367828995E-2</v>
      </c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x14ac:dyDescent="0.25">
      <c r="A31" s="6">
        <v>2E-3</v>
      </c>
      <c r="B31" s="6">
        <v>8.1760999999999999</v>
      </c>
      <c r="C31" s="6">
        <f t="shared" si="0"/>
        <v>8.0877150139713319</v>
      </c>
      <c r="D31" s="6">
        <f t="shared" si="1"/>
        <v>7.8119057552878497E-3</v>
      </c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x14ac:dyDescent="0.25">
      <c r="A32" s="6">
        <v>1.502</v>
      </c>
      <c r="B32" s="6">
        <v>6.3010000000000002</v>
      </c>
      <c r="C32" s="6">
        <f t="shared" si="0"/>
        <v>6.5317747251172955</v>
      </c>
      <c r="D32" s="6">
        <f t="shared" si="1"/>
        <v>5.3256973752963233E-2</v>
      </c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x14ac:dyDescent="0.25">
      <c r="A33" s="6">
        <v>3.0019999999999998</v>
      </c>
      <c r="B33" s="6">
        <v>4.1673</v>
      </c>
      <c r="C33" s="6">
        <f t="shared" si="0"/>
        <v>4.3636709312516064</v>
      </c>
      <c r="D33" s="6">
        <f t="shared" si="1"/>
        <v>3.8561542640623135E-2</v>
      </c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x14ac:dyDescent="0.25">
      <c r="A34" s="6">
        <v>4.5019999999999998</v>
      </c>
      <c r="B34" s="6">
        <v>3.1139000000000001</v>
      </c>
      <c r="C34" s="6">
        <f t="shared" si="0"/>
        <v>3.5979365402017662</v>
      </c>
      <c r="D34" s="6">
        <f t="shared" si="1"/>
        <v>0.23429137225049596</v>
      </c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1:50" x14ac:dyDescent="0.25">
      <c r="A35" s="6">
        <v>6.0019999999999998</v>
      </c>
      <c r="B35" s="6">
        <v>2.9731000000000001</v>
      </c>
      <c r="C35" s="6">
        <f t="shared" si="0"/>
        <v>3.1709154824023713</v>
      </c>
      <c r="D35" s="6">
        <f t="shared" si="1"/>
        <v>3.9130965078082842E-2</v>
      </c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1:50" x14ac:dyDescent="0.25">
      <c r="A36" s="5" t="s">
        <v>15</v>
      </c>
      <c r="B36" s="6"/>
      <c r="C36" s="6"/>
      <c r="D36" s="6">
        <f>SUM(D2:D35)</f>
        <v>6.0916586966295014</v>
      </c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1:5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1:5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 x14ac:dyDescent="0.25">
      <c r="A39" s="6">
        <v>0</v>
      </c>
      <c r="B39" s="6"/>
      <c r="C39" s="6">
        <f>LOG((10^$G$5)/(1+10^$G$2)*(10^(-1*(A39/$G$3)^$G$4+$G$2)+10^(-1*(A39/$G$6)^$G$4)))</f>
        <v>8.0879283202710077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1:50" x14ac:dyDescent="0.25">
      <c r="A40" s="6">
        <v>7.5015999999999999E-2</v>
      </c>
      <c r="B40" s="6"/>
      <c r="C40" s="6">
        <f t="shared" ref="C40:C103" si="2">LOG((10^$G$5)/(1+10^$G$2)*(10^(-1*(A40/$G$3)^$G$4+$G$2)+10^(-1*(A40/$G$6)^$G$4)))</f>
        <v>8.0601347878920606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1:50" x14ac:dyDescent="0.25">
      <c r="A41" s="6">
        <v>0.150032</v>
      </c>
      <c r="B41" s="6"/>
      <c r="C41" s="6">
        <f t="shared" si="2"/>
        <v>8.0173951086998798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50" x14ac:dyDescent="0.25">
      <c r="A42" s="6">
        <v>0.225048</v>
      </c>
      <c r="B42" s="6"/>
      <c r="C42" s="6">
        <f t="shared" si="2"/>
        <v>7.9663156967896764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1:50" x14ac:dyDescent="0.25">
      <c r="A43" s="6">
        <v>0.300064</v>
      </c>
      <c r="B43" s="6"/>
      <c r="C43" s="6">
        <f t="shared" si="2"/>
        <v>7.9089355128271066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1:50" x14ac:dyDescent="0.25">
      <c r="A44" s="6">
        <v>0.37507999999999997</v>
      </c>
      <c r="B44" s="6"/>
      <c r="C44" s="6">
        <f t="shared" si="2"/>
        <v>7.8463640198723432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1:50" x14ac:dyDescent="0.25">
      <c r="A45" s="6">
        <v>0.45009599999999994</v>
      </c>
      <c r="B45" s="6"/>
      <c r="C45" s="6">
        <f t="shared" si="2"/>
        <v>7.7793192155618369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5">
      <c r="A46" s="6">
        <v>0.52511199999999991</v>
      </c>
      <c r="B46" s="6"/>
      <c r="C46" s="6">
        <f t="shared" si="2"/>
        <v>7.708311609066544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5">
      <c r="A47" s="6">
        <v>0.60012799999999988</v>
      </c>
      <c r="B47" s="6"/>
      <c r="C47" s="6">
        <f t="shared" si="2"/>
        <v>7.6337267154932889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5">
      <c r="A48" s="6">
        <v>0.67514399999999986</v>
      </c>
      <c r="B48" s="6"/>
      <c r="C48" s="6">
        <f t="shared" si="2"/>
        <v>7.5558682391398833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1:50" x14ac:dyDescent="0.25">
      <c r="A49" s="6">
        <v>0.75015999999999983</v>
      </c>
      <c r="B49" s="6"/>
      <c r="C49" s="6">
        <f t="shared" si="2"/>
        <v>7.4749831325562717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1:50" x14ac:dyDescent="0.25">
      <c r="A50" s="6">
        <v>0.8251759999999998</v>
      </c>
      <c r="B50" s="6"/>
      <c r="C50" s="6">
        <f t="shared" si="2"/>
        <v>7.3912772693233517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1:50" x14ac:dyDescent="0.25">
      <c r="A51" s="6">
        <v>0.90019199999999977</v>
      </c>
      <c r="B51" s="6"/>
      <c r="C51" s="6">
        <f t="shared" si="2"/>
        <v>7.3049258331008504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1:50" x14ac:dyDescent="0.25">
      <c r="A52" s="6">
        <v>0.97520799999999974</v>
      </c>
      <c r="B52" s="6"/>
      <c r="C52" s="6">
        <f t="shared" si="2"/>
        <v>7.2160805425460035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1:50" x14ac:dyDescent="0.25">
      <c r="A53" s="6">
        <v>1.0502239999999998</v>
      </c>
      <c r="B53" s="6"/>
      <c r="C53" s="6">
        <f t="shared" si="2"/>
        <v>7.1248748926878385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1:50" x14ac:dyDescent="0.25">
      <c r="A54" s="6">
        <v>1.1252399999999998</v>
      </c>
      <c r="B54" s="6"/>
      <c r="C54" s="6">
        <f t="shared" si="2"/>
        <v>7.0314281129969407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1:50" x14ac:dyDescent="0.25">
      <c r="A55" s="6">
        <v>1.2002559999999998</v>
      </c>
      <c r="B55" s="6"/>
      <c r="C55" s="6">
        <f t="shared" si="2"/>
        <v>6.9358482817801796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50" x14ac:dyDescent="0.25">
      <c r="A56" s="6">
        <v>1.2752719999999997</v>
      </c>
      <c r="B56" s="6"/>
      <c r="C56" s="6">
        <f t="shared" si="2"/>
        <v>6.8382348889984605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50" x14ac:dyDescent="0.25">
      <c r="A57" s="6">
        <v>1.3502879999999997</v>
      </c>
      <c r="B57" s="6"/>
      <c r="C57" s="6">
        <f t="shared" si="2"/>
        <v>6.7386810540572899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1:50" x14ac:dyDescent="0.25">
      <c r="A58" s="6">
        <v>1.4253039999999997</v>
      </c>
      <c r="B58" s="6"/>
      <c r="C58" s="6">
        <f t="shared" si="2"/>
        <v>6.637275555669186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x14ac:dyDescent="0.25">
      <c r="A59" s="6">
        <v>1.5003199999999997</v>
      </c>
      <c r="B59" s="6"/>
      <c r="C59" s="6">
        <f t="shared" si="2"/>
        <v>6.5341048038451941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x14ac:dyDescent="0.25">
      <c r="A60" s="6">
        <v>1.5753359999999996</v>
      </c>
      <c r="B60" s="6"/>
      <c r="C60" s="6">
        <f t="shared" si="2"/>
        <v>6.4292548719697686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x14ac:dyDescent="0.25">
      <c r="A61" s="6">
        <v>1.6503519999999996</v>
      </c>
      <c r="B61" s="6"/>
      <c r="C61" s="6">
        <f t="shared" si="2"/>
        <v>6.3228137055579685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x14ac:dyDescent="0.25">
      <c r="A62" s="6">
        <v>1.7253679999999996</v>
      </c>
      <c r="B62" s="6"/>
      <c r="C62" s="6">
        <f t="shared" si="2"/>
        <v>6.2148736311970261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x14ac:dyDescent="0.25">
      <c r="A63" s="6">
        <v>1.8003839999999995</v>
      </c>
      <c r="B63" s="6"/>
      <c r="C63" s="6">
        <f t="shared" si="2"/>
        <v>6.1055343025621438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x14ac:dyDescent="0.25">
      <c r="A64" s="6">
        <v>1.8753999999999995</v>
      </c>
      <c r="B64" s="6"/>
      <c r="C64" s="6">
        <f t="shared" si="2"/>
        <v>5.9949062384119536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1:50" x14ac:dyDescent="0.25">
      <c r="A65" s="6">
        <v>1.9504159999999995</v>
      </c>
      <c r="B65" s="6"/>
      <c r="C65" s="6">
        <f t="shared" si="2"/>
        <v>5.8831151272955511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1:50" x14ac:dyDescent="0.25">
      <c r="A66" s="6">
        <v>2.0254319999999995</v>
      </c>
      <c r="B66" s="6"/>
      <c r="C66" s="6">
        <f t="shared" si="2"/>
        <v>5.77030709039387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1:50" x14ac:dyDescent="0.25">
      <c r="A67" s="6">
        <v>2.1004479999999996</v>
      </c>
      <c r="B67" s="6"/>
      <c r="C67" s="6">
        <f t="shared" si="2"/>
        <v>5.6566550987274535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1:50" x14ac:dyDescent="0.25">
      <c r="A68" s="6">
        <v>2.1754639999999998</v>
      </c>
      <c r="B68" s="6"/>
      <c r="C68" s="6">
        <f t="shared" si="2"/>
        <v>5.5423667190253019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1:50" x14ac:dyDescent="0.25">
      <c r="A69" s="6">
        <v>2.25048</v>
      </c>
      <c r="B69" s="6"/>
      <c r="C69" s="6">
        <f t="shared" si="2"/>
        <v>5.4276932899544983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 x14ac:dyDescent="0.25">
      <c r="A70" s="6">
        <v>2.3254960000000002</v>
      </c>
      <c r="B70" s="6"/>
      <c r="C70" s="6">
        <f t="shared" si="2"/>
        <v>5.3129404712628299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x14ac:dyDescent="0.25">
      <c r="A71" s="6">
        <v>2.4005120000000004</v>
      </c>
      <c r="B71" s="6"/>
      <c r="C71" s="6">
        <f t="shared" si="2"/>
        <v>5.1984798136675066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 x14ac:dyDescent="0.25">
      <c r="A72" s="6">
        <v>2.4755280000000006</v>
      </c>
      <c r="B72" s="6"/>
      <c r="C72" s="6">
        <f t="shared" si="2"/>
        <v>5.0847605096274719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 x14ac:dyDescent="0.25">
      <c r="A73" s="6">
        <v>2.5505440000000008</v>
      </c>
      <c r="B73" s="6"/>
      <c r="C73" s="6">
        <f t="shared" si="2"/>
        <v>4.9723197567199122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1:50" x14ac:dyDescent="0.25">
      <c r="A74" s="6">
        <v>2.625560000000001</v>
      </c>
      <c r="B74" s="6"/>
      <c r="C74" s="6">
        <f t="shared" si="2"/>
        <v>4.8617891999235896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1:50" x14ac:dyDescent="0.25">
      <c r="A75" s="6">
        <v>2.7005760000000012</v>
      </c>
      <c r="B75" s="6"/>
      <c r="C75" s="6">
        <f t="shared" si="2"/>
        <v>4.7538938456623345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1:50" x14ac:dyDescent="0.25">
      <c r="A76" s="6">
        <v>2.7755920000000014</v>
      </c>
      <c r="B76" s="6"/>
      <c r="C76" s="6">
        <f t="shared" si="2"/>
        <v>4.6494390092949347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0" x14ac:dyDescent="0.25">
      <c r="A77" s="6">
        <v>2.8506080000000016</v>
      </c>
      <c r="B77" s="6"/>
      <c r="C77" s="6">
        <f t="shared" si="2"/>
        <v>4.549280903392761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1:50" x14ac:dyDescent="0.25">
      <c r="A78" s="6">
        <v>2.9256240000000018</v>
      </c>
      <c r="B78" s="6"/>
      <c r="C78" s="6">
        <f t="shared" si="2"/>
        <v>4.4542782210402159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1:50" x14ac:dyDescent="0.25">
      <c r="A79" s="6">
        <v>3.000640000000002</v>
      </c>
      <c r="B79" s="6"/>
      <c r="C79" s="6">
        <f t="shared" si="2"/>
        <v>4.3652261264748597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spans="1:50" x14ac:dyDescent="0.25">
      <c r="A80" s="6">
        <v>3.0756560000000022</v>
      </c>
      <c r="B80" s="6"/>
      <c r="C80" s="6">
        <f t="shared" si="2"/>
        <v>4.2827801100037108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spans="1:50" x14ac:dyDescent="0.25">
      <c r="A81" s="6">
        <v>3.1506720000000024</v>
      </c>
      <c r="B81" s="6"/>
      <c r="C81" s="6">
        <f t="shared" si="2"/>
        <v>4.2073833049102536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spans="1:50" x14ac:dyDescent="0.25">
      <c r="A82" s="6">
        <v>3.2256880000000026</v>
      </c>
      <c r="B82" s="6"/>
      <c r="C82" s="6">
        <f t="shared" si="2"/>
        <v>4.1392139203410654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spans="1:50" x14ac:dyDescent="0.25">
      <c r="A83" s="6">
        <v>3.3007040000000027</v>
      </c>
      <c r="B83" s="6"/>
      <c r="C83" s="6">
        <f t="shared" si="2"/>
        <v>4.0781666535213574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spans="1:50" x14ac:dyDescent="0.25">
      <c r="A84" s="6">
        <v>3.3757200000000029</v>
      </c>
      <c r="B84" s="6"/>
      <c r="C84" s="6">
        <f t="shared" si="2"/>
        <v>4.0238732715758072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spans="1:50" x14ac:dyDescent="0.25">
      <c r="A85" s="6">
        <v>3.4507360000000031</v>
      </c>
      <c r="B85" s="6"/>
      <c r="C85" s="6">
        <f t="shared" si="2"/>
        <v>3.9757565000844379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spans="1:50" x14ac:dyDescent="0.25">
      <c r="A86" s="6">
        <v>3.5257520000000033</v>
      </c>
      <c r="B86" s="6"/>
      <c r="C86" s="6">
        <f t="shared" si="2"/>
        <v>3.9331029922264134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spans="1:50" x14ac:dyDescent="0.25">
      <c r="A87" s="6">
        <v>3.6007680000000035</v>
      </c>
      <c r="B87" s="6"/>
      <c r="C87" s="6">
        <f t="shared" si="2"/>
        <v>3.8951387816859437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spans="1:50" x14ac:dyDescent="0.25">
      <c r="A88" s="6">
        <v>3.6757840000000037</v>
      </c>
      <c r="B88" s="6"/>
      <c r="C88" s="6">
        <f t="shared" si="2"/>
        <v>3.8610939787857617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spans="1:50" x14ac:dyDescent="0.25">
      <c r="A89" s="6">
        <v>3.7508000000000039</v>
      </c>
      <c r="B89" s="6"/>
      <c r="C89" s="6">
        <f t="shared" si="2"/>
        <v>3.8302496895321245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spans="1:50" x14ac:dyDescent="0.25">
      <c r="A90" s="6">
        <v>3.8258160000000041</v>
      </c>
      <c r="B90" s="6"/>
      <c r="C90" s="6">
        <f t="shared" si="2"/>
        <v>3.8019660880396824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spans="1:50" x14ac:dyDescent="0.25">
      <c r="A91" s="6">
        <v>3.9008320000000043</v>
      </c>
      <c r="B91" s="6"/>
      <c r="C91" s="6">
        <f t="shared" si="2"/>
        <v>3.7756944722061183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spans="1:50" x14ac:dyDescent="0.25">
      <c r="A92" s="6">
        <v>3.9758480000000045</v>
      </c>
      <c r="B92" s="6"/>
      <c r="C92" s="6">
        <f t="shared" si="2"/>
        <v>3.7509777410428886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spans="1:50" x14ac:dyDescent="0.25">
      <c r="A93" s="6">
        <v>4.0508640000000042</v>
      </c>
      <c r="B93" s="6"/>
      <c r="C93" s="6">
        <f t="shared" si="2"/>
        <v>3.7274436934096542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spans="1:50" x14ac:dyDescent="0.25">
      <c r="A94" s="6">
        <v>4.125880000000004</v>
      </c>
      <c r="B94" s="6"/>
      <c r="C94" s="6">
        <f t="shared" si="2"/>
        <v>3.7047946825698341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spans="1:50" x14ac:dyDescent="0.25">
      <c r="A95" s="6">
        <v>4.2008960000000037</v>
      </c>
      <c r="B95" s="6"/>
      <c r="C95" s="6">
        <f t="shared" si="2"/>
        <v>3.6827960854000508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spans="1:50" x14ac:dyDescent="0.25">
      <c r="A96" s="6">
        <v>4.2759120000000035</v>
      </c>
      <c r="B96" s="6"/>
      <c r="C96" s="6">
        <f t="shared" si="2"/>
        <v>3.661265092384586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</row>
    <row r="97" spans="1:50" x14ac:dyDescent="0.25">
      <c r="A97" s="6">
        <v>4.3509280000000032</v>
      </c>
      <c r="B97" s="6"/>
      <c r="C97" s="6">
        <f t="shared" si="2"/>
        <v>3.6400606126506072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</row>
    <row r="98" spans="1:50" x14ac:dyDescent="0.25">
      <c r="A98" s="6">
        <v>4.425944000000003</v>
      </c>
      <c r="B98" s="6"/>
      <c r="C98" s="6">
        <f t="shared" si="2"/>
        <v>3.6190746156802938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</row>
    <row r="99" spans="1:50" x14ac:dyDescent="0.25">
      <c r="A99" s="6">
        <v>4.5009600000000027</v>
      </c>
      <c r="B99" s="6"/>
      <c r="C99" s="6">
        <f t="shared" si="2"/>
        <v>3.5982249485792792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</row>
    <row r="100" spans="1:50" x14ac:dyDescent="0.25">
      <c r="A100" s="6">
        <v>4.5759760000000025</v>
      </c>
      <c r="B100" s="6"/>
      <c r="C100" s="6">
        <f t="shared" si="2"/>
        <v>3.5774495176174539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1:50" x14ac:dyDescent="0.25">
      <c r="A101" s="6">
        <v>4.6509920000000022</v>
      </c>
      <c r="B101" s="6"/>
      <c r="C101" s="6">
        <f t="shared" si="2"/>
        <v>3.5567016569399477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1:50" x14ac:dyDescent="0.25">
      <c r="A102" s="6">
        <v>4.726008000000002</v>
      </c>
      <c r="B102" s="6"/>
      <c r="C102" s="6">
        <f t="shared" si="2"/>
        <v>3.5359464908339255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1:50" x14ac:dyDescent="0.25">
      <c r="A103" s="6">
        <v>4.8010240000000017</v>
      </c>
      <c r="B103" s="6"/>
      <c r="C103" s="6">
        <f t="shared" si="2"/>
        <v>3.5151581055707783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1:50" x14ac:dyDescent="0.25">
      <c r="A104" s="6">
        <v>4.8760400000000015</v>
      </c>
      <c r="B104" s="6"/>
      <c r="C104" s="6">
        <f t="shared" ref="C104:C139" si="3">LOG((10^$G$5)/(1+10^$G$2)*(10^(-1*(A104/$G$3)^$G$4+$G$2)+10^(-1*(A104/$G$6)^$G$4)))</f>
        <v>3.4943173683928701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1:50" x14ac:dyDescent="0.25">
      <c r="A105" s="6">
        <v>4.9510560000000012</v>
      </c>
      <c r="B105" s="6"/>
      <c r="C105" s="6">
        <f t="shared" si="3"/>
        <v>3.4734102565172953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1:50" x14ac:dyDescent="0.25">
      <c r="A106" s="6">
        <v>5.026072000000001</v>
      </c>
      <c r="B106" s="6"/>
      <c r="C106" s="6">
        <f t="shared" si="3"/>
        <v>3.4524265837704222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1:50" x14ac:dyDescent="0.25">
      <c r="A107" s="6">
        <v>5.1010880000000007</v>
      </c>
      <c r="B107" s="6"/>
      <c r="C107" s="6">
        <f t="shared" si="3"/>
        <v>3.4313590346322873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1:50" x14ac:dyDescent="0.25">
      <c r="A108" s="6">
        <v>5.1761040000000005</v>
      </c>
      <c r="B108" s="6"/>
      <c r="C108" s="6">
        <f t="shared" si="3"/>
        <v>3.4102024343464312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1:50" x14ac:dyDescent="0.25">
      <c r="A109" s="6">
        <v>5.2511200000000002</v>
      </c>
      <c r="B109" s="6"/>
      <c r="C109" s="6">
        <f t="shared" si="3"/>
        <v>3.3889531993125646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1:50" x14ac:dyDescent="0.25">
      <c r="A110" s="6">
        <v>5.326136</v>
      </c>
      <c r="B110" s="6"/>
      <c r="C110" s="6">
        <f t="shared" si="3"/>
        <v>3.3676089245264849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1:50" x14ac:dyDescent="0.25">
      <c r="A111" s="6">
        <v>5.4011519999999997</v>
      </c>
      <c r="B111" s="6"/>
      <c r="C111" s="6">
        <f t="shared" si="3"/>
        <v>3.3461680747883067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</row>
    <row r="112" spans="1:50" x14ac:dyDescent="0.25">
      <c r="A112" s="6">
        <v>5.4761679999999995</v>
      </c>
      <c r="B112" s="6"/>
      <c r="C112" s="6">
        <f t="shared" si="3"/>
        <v>3.3246297542081118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</row>
    <row r="113" spans="1:50" x14ac:dyDescent="0.25">
      <c r="A113" s="6">
        <v>5.5511839999999992</v>
      </c>
      <c r="B113" s="6"/>
      <c r="C113" s="6">
        <f t="shared" si="3"/>
        <v>3.3029935346060912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</row>
    <row r="114" spans="1:50" x14ac:dyDescent="0.25">
      <c r="A114" s="6">
        <v>5.626199999999999</v>
      </c>
      <c r="B114" s="6"/>
      <c r="C114" s="6">
        <f t="shared" si="3"/>
        <v>3.2812593280862274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</row>
    <row r="115" spans="1:50" x14ac:dyDescent="0.25">
      <c r="A115" s="6">
        <v>5.7012159999999987</v>
      </c>
      <c r="B115" s="6"/>
      <c r="C115" s="6">
        <f t="shared" si="3"/>
        <v>3.2594272926542875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</row>
    <row r="116" spans="1:50" x14ac:dyDescent="0.25">
      <c r="A116" s="6">
        <v>5.7762319999999985</v>
      </c>
      <c r="B116" s="6"/>
      <c r="C116" s="6">
        <f t="shared" si="3"/>
        <v>3.2374977624929113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</row>
    <row r="117" spans="1:50" x14ac:dyDescent="0.25">
      <c r="A117" s="6">
        <v>5.8512479999999982</v>
      </c>
      <c r="B117" s="6"/>
      <c r="C117" s="6">
        <f t="shared" si="3"/>
        <v>3.2154711965912912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</row>
    <row r="118" spans="1:50" x14ac:dyDescent="0.25">
      <c r="A118" s="6">
        <v>5.926263999999998</v>
      </c>
      <c r="B118" s="6"/>
      <c r="C118" s="6">
        <f t="shared" si="3"/>
        <v>3.1933481410061573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</row>
    <row r="119" spans="1:50" x14ac:dyDescent="0.25">
      <c r="A119" s="6">
        <v>6.0012799999999977</v>
      </c>
      <c r="B119" s="6"/>
      <c r="C119" s="6">
        <f t="shared" si="3"/>
        <v>3.1711292012232368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</row>
    <row r="120" spans="1:50" x14ac:dyDescent="0.25">
      <c r="A120" s="6">
        <v>6.0762959999999975</v>
      </c>
      <c r="B120" s="6"/>
      <c r="C120" s="6">
        <f t="shared" si="3"/>
        <v>3.1488150219860915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</row>
    <row r="121" spans="1:50" x14ac:dyDescent="0.25">
      <c r="A121" s="6">
        <v>6.1513119999999972</v>
      </c>
      <c r="B121" s="6"/>
      <c r="C121" s="6">
        <f t="shared" si="3"/>
        <v>3.1264062726332309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</row>
    <row r="122" spans="1:50" x14ac:dyDescent="0.25">
      <c r="A122" s="6">
        <v>6.226327999999997</v>
      </c>
      <c r="B122" s="6"/>
      <c r="C122" s="6">
        <f t="shared" si="3"/>
        <v>3.1039036364891577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</row>
    <row r="123" spans="1:50" x14ac:dyDescent="0.25">
      <c r="A123" s="6">
        <v>6.3013439999999967</v>
      </c>
      <c r="B123" s="6"/>
      <c r="C123" s="6">
        <f t="shared" si="3"/>
        <v>3.0813078032320473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</row>
    <row r="124" spans="1:50" x14ac:dyDescent="0.25">
      <c r="A124" s="6">
        <v>6.3763599999999965</v>
      </c>
      <c r="B124" s="6"/>
      <c r="C124" s="6">
        <f t="shared" si="3"/>
        <v>3.0586194634417549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</row>
    <row r="125" spans="1:50" x14ac:dyDescent="0.25">
      <c r="A125" s="6">
        <v>6.4513759999999962</v>
      </c>
      <c r="B125" s="6"/>
      <c r="C125" s="6">
        <f t="shared" si="3"/>
        <v>3.0358393047408239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</row>
    <row r="126" spans="1:50" x14ac:dyDescent="0.25">
      <c r="A126" s="6">
        <v>6.526391999999996</v>
      </c>
      <c r="B126" s="6"/>
      <c r="C126" s="6">
        <f t="shared" si="3"/>
        <v>3.0129680090961841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</row>
    <row r="127" spans="1:50" x14ac:dyDescent="0.25">
      <c r="A127" s="6">
        <v>6.6014079999999957</v>
      </c>
      <c r="B127" s="6"/>
      <c r="C127" s="6">
        <f t="shared" si="3"/>
        <v>2.9900062509640049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</row>
    <row r="128" spans="1:50" x14ac:dyDescent="0.25">
      <c r="A128" s="6">
        <v>6.6764239999999955</v>
      </c>
      <c r="B128" s="6"/>
      <c r="C128" s="6">
        <f t="shared" si="3"/>
        <v>2.9669546960449811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</row>
    <row r="129" spans="1:50" x14ac:dyDescent="0.25">
      <c r="A129" s="6">
        <v>6.7514399999999952</v>
      </c>
      <c r="B129" s="6"/>
      <c r="C129" s="6">
        <f t="shared" si="3"/>
        <v>2.9438140004798274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</row>
    <row r="130" spans="1:50" x14ac:dyDescent="0.25">
      <c r="A130" s="6">
        <v>6.826455999999995</v>
      </c>
      <c r="B130" s="6"/>
      <c r="C130" s="6">
        <f t="shared" si="3"/>
        <v>2.9205848103607739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</row>
    <row r="131" spans="1:50" x14ac:dyDescent="0.25">
      <c r="A131" s="6">
        <v>6.9014719999999947</v>
      </c>
      <c r="B131" s="6"/>
      <c r="C131" s="6">
        <f t="shared" si="3"/>
        <v>2.8972677614686178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</row>
    <row r="132" spans="1:50" x14ac:dyDescent="0.25">
      <c r="A132" s="6">
        <v>6.9764879999999945</v>
      </c>
      <c r="B132" s="6"/>
      <c r="C132" s="6">
        <f t="shared" si="3"/>
        <v>2.8738634791696342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</row>
    <row r="133" spans="1:50" x14ac:dyDescent="0.25">
      <c r="A133" s="6">
        <v>7.0515039999999942</v>
      </c>
      <c r="B133" s="6"/>
      <c r="C133" s="6">
        <f t="shared" si="3"/>
        <v>2.8503725784247615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</row>
    <row r="134" spans="1:50" x14ac:dyDescent="0.25">
      <c r="A134" s="6">
        <v>7.126519999999994</v>
      </c>
      <c r="B134" s="6"/>
      <c r="C134" s="6">
        <f t="shared" si="3"/>
        <v>2.8267956638766649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</row>
    <row r="135" spans="1:50" x14ac:dyDescent="0.25">
      <c r="A135" s="6">
        <v>7.2015359999999937</v>
      </c>
      <c r="B135" s="6"/>
      <c r="C135" s="6">
        <f t="shared" si="3"/>
        <v>2.8031333299899268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</row>
    <row r="136" spans="1:50" x14ac:dyDescent="0.25">
      <c r="A136" s="6">
        <v>7.2765519999999935</v>
      </c>
      <c r="B136" s="6"/>
      <c r="C136" s="6">
        <f t="shared" si="3"/>
        <v>2.779386161226586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</row>
    <row r="137" spans="1:50" x14ac:dyDescent="0.25">
      <c r="A137" s="6">
        <v>7.3515679999999932</v>
      </c>
      <c r="B137" s="6"/>
      <c r="C137" s="6">
        <f t="shared" si="3"/>
        <v>2.7555547322443252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</row>
    <row r="138" spans="1:50" x14ac:dyDescent="0.25">
      <c r="A138" s="6">
        <v>7.426583999999993</v>
      </c>
      <c r="B138" s="6"/>
      <c r="C138" s="6">
        <f t="shared" si="3"/>
        <v>2.7316396081082845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</row>
    <row r="139" spans="1:50" x14ac:dyDescent="0.25">
      <c r="A139" s="6">
        <v>7.5015999999999927</v>
      </c>
      <c r="B139" s="6"/>
      <c r="C139" s="6">
        <f t="shared" si="3"/>
        <v>2.707641344510114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12662</v>
      </c>
      <c r="B2" s="3" t="s">
        <v>3</v>
      </c>
      <c r="C2" s="3" t="s">
        <v>11</v>
      </c>
      <c r="D2" s="6">
        <v>0</v>
      </c>
      <c r="E2" s="10">
        <v>8.0899000000000001</v>
      </c>
      <c r="I2" s="10"/>
    </row>
    <row r="3" spans="1:9" x14ac:dyDescent="0.25">
      <c r="A3" s="3">
        <v>12662</v>
      </c>
      <c r="B3" s="3" t="s">
        <v>3</v>
      </c>
      <c r="C3" s="3" t="s">
        <v>11</v>
      </c>
      <c r="D3" s="6">
        <v>1.5</v>
      </c>
      <c r="E3" s="10">
        <v>6.7535999999999996</v>
      </c>
      <c r="I3" s="10"/>
    </row>
    <row r="4" spans="1:9" x14ac:dyDescent="0.25">
      <c r="A4" s="3">
        <v>12662</v>
      </c>
      <c r="B4" s="3" t="s">
        <v>3</v>
      </c>
      <c r="C4" s="3" t="s">
        <v>11</v>
      </c>
      <c r="D4" s="6">
        <v>3</v>
      </c>
      <c r="E4" s="10">
        <v>4.3616999999999999</v>
      </c>
      <c r="I4" s="10"/>
    </row>
    <row r="5" spans="1:9" x14ac:dyDescent="0.25">
      <c r="A5" s="3">
        <v>12662</v>
      </c>
      <c r="B5" s="3" t="s">
        <v>3</v>
      </c>
      <c r="C5" s="3" t="s">
        <v>11</v>
      </c>
      <c r="D5" s="6">
        <v>4.5</v>
      </c>
      <c r="E5" s="10">
        <v>3.6021000000000001</v>
      </c>
      <c r="I5" s="10"/>
    </row>
    <row r="6" spans="1:9" x14ac:dyDescent="0.25">
      <c r="A6" s="3">
        <v>12662</v>
      </c>
      <c r="B6" s="3" t="s">
        <v>3</v>
      </c>
      <c r="C6" s="3" t="s">
        <v>11</v>
      </c>
      <c r="D6" s="6">
        <v>6</v>
      </c>
      <c r="E6" s="10">
        <v>3.3010000000000002</v>
      </c>
    </row>
    <row r="7" spans="1:9" x14ac:dyDescent="0.25">
      <c r="A7" s="3">
        <v>12662</v>
      </c>
      <c r="B7" s="3" t="s">
        <v>4</v>
      </c>
      <c r="C7" s="3" t="s">
        <v>11</v>
      </c>
      <c r="D7" s="6">
        <v>0</v>
      </c>
      <c r="E7" s="10">
        <v>7.9867999999999997</v>
      </c>
    </row>
    <row r="8" spans="1:9" x14ac:dyDescent="0.25">
      <c r="A8" s="3">
        <v>12662</v>
      </c>
      <c r="B8" s="3" t="s">
        <v>4</v>
      </c>
      <c r="C8" s="3" t="s">
        <v>11</v>
      </c>
      <c r="D8" s="6">
        <v>1.5</v>
      </c>
      <c r="E8" s="10">
        <v>6.7535999999999996</v>
      </c>
    </row>
    <row r="9" spans="1:9" x14ac:dyDescent="0.25">
      <c r="A9" s="3">
        <v>12662</v>
      </c>
      <c r="B9" s="3" t="s">
        <v>4</v>
      </c>
      <c r="C9" s="3" t="s">
        <v>11</v>
      </c>
      <c r="D9" s="6">
        <v>3</v>
      </c>
      <c r="E9" s="10">
        <v>4.9394999999999998</v>
      </c>
    </row>
    <row r="10" spans="1:9" x14ac:dyDescent="0.25">
      <c r="A10" s="3">
        <v>12662</v>
      </c>
      <c r="B10" s="3" t="s">
        <v>4</v>
      </c>
      <c r="C10" s="3" t="s">
        <v>11</v>
      </c>
      <c r="D10" s="6">
        <v>4.5</v>
      </c>
      <c r="E10" s="10">
        <v>3.5185</v>
      </c>
    </row>
    <row r="11" spans="1:9" x14ac:dyDescent="0.25">
      <c r="A11" s="3">
        <v>12662</v>
      </c>
      <c r="B11" s="3" t="s">
        <v>4</v>
      </c>
      <c r="C11" s="3" t="s">
        <v>11</v>
      </c>
      <c r="D11" s="6">
        <v>6</v>
      </c>
      <c r="E11" s="10">
        <v>3.8451</v>
      </c>
    </row>
    <row r="12" spans="1:9" x14ac:dyDescent="0.25">
      <c r="A12" s="3">
        <v>12662</v>
      </c>
      <c r="B12" s="3" t="s">
        <v>4</v>
      </c>
      <c r="C12" s="3" t="s">
        <v>11</v>
      </c>
      <c r="D12" s="6">
        <v>7.5</v>
      </c>
      <c r="E12" s="10">
        <v>3.0792000000000002</v>
      </c>
    </row>
    <row r="13" spans="1:9" x14ac:dyDescent="0.25">
      <c r="A13" s="3">
        <v>12662</v>
      </c>
      <c r="B13" s="3" t="s">
        <v>5</v>
      </c>
      <c r="C13" s="3" t="s">
        <v>11</v>
      </c>
      <c r="D13" s="6">
        <v>0</v>
      </c>
      <c r="E13" s="10">
        <v>7.9542000000000002</v>
      </c>
    </row>
    <row r="14" spans="1:9" x14ac:dyDescent="0.25">
      <c r="A14" s="3">
        <v>12662</v>
      </c>
      <c r="B14" s="3" t="s">
        <v>5</v>
      </c>
      <c r="C14" s="3" t="s">
        <v>11</v>
      </c>
      <c r="D14" s="6">
        <v>1.5</v>
      </c>
      <c r="E14" s="10">
        <v>6.5762999999999998</v>
      </c>
    </row>
    <row r="15" spans="1:9" x14ac:dyDescent="0.25">
      <c r="A15" s="3">
        <v>12662</v>
      </c>
      <c r="B15" s="3" t="s">
        <v>5</v>
      </c>
      <c r="C15" s="3" t="s">
        <v>11</v>
      </c>
      <c r="D15" s="6">
        <v>3</v>
      </c>
      <c r="E15" s="10">
        <v>4.6721000000000004</v>
      </c>
    </row>
    <row r="16" spans="1:9" x14ac:dyDescent="0.25">
      <c r="A16" s="3">
        <v>12662</v>
      </c>
      <c r="B16" s="3" t="s">
        <v>5</v>
      </c>
      <c r="C16" s="3" t="s">
        <v>11</v>
      </c>
      <c r="D16" s="6">
        <v>4.5</v>
      </c>
      <c r="E16" s="10">
        <v>3.7242999999999999</v>
      </c>
    </row>
    <row r="17" spans="1:5" x14ac:dyDescent="0.25">
      <c r="A17" s="3">
        <v>12662</v>
      </c>
      <c r="B17" s="3" t="s">
        <v>5</v>
      </c>
      <c r="C17" s="3" t="s">
        <v>11</v>
      </c>
      <c r="D17" s="6">
        <v>6</v>
      </c>
      <c r="E17" s="10">
        <v>4.1367000000000003</v>
      </c>
    </row>
    <row r="18" spans="1:5" x14ac:dyDescent="0.25">
      <c r="A18" s="3">
        <v>12662</v>
      </c>
      <c r="B18" s="3" t="s">
        <v>5</v>
      </c>
      <c r="C18" s="3" t="s">
        <v>11</v>
      </c>
      <c r="D18" s="6">
        <v>7.5</v>
      </c>
      <c r="E18" s="10">
        <v>2.8451</v>
      </c>
    </row>
    <row r="19" spans="1:5" x14ac:dyDescent="0.25">
      <c r="A19" s="3">
        <v>12662</v>
      </c>
      <c r="B19" s="3" t="s">
        <v>6</v>
      </c>
      <c r="C19" s="3" t="s">
        <v>11</v>
      </c>
      <c r="D19" s="6">
        <v>0</v>
      </c>
      <c r="E19" s="10">
        <v>8.1959</v>
      </c>
    </row>
    <row r="20" spans="1:5" x14ac:dyDescent="0.25">
      <c r="A20" s="3">
        <v>12662</v>
      </c>
      <c r="B20" s="3" t="s">
        <v>6</v>
      </c>
      <c r="C20" s="3" t="s">
        <v>11</v>
      </c>
      <c r="D20" s="6">
        <v>1.5</v>
      </c>
      <c r="E20" s="10">
        <v>6.4870999999999999</v>
      </c>
    </row>
    <row r="21" spans="1:5" x14ac:dyDescent="0.25">
      <c r="A21" s="3">
        <v>12662</v>
      </c>
      <c r="B21" s="3" t="s">
        <v>6</v>
      </c>
      <c r="C21" s="3" t="s">
        <v>11</v>
      </c>
      <c r="D21" s="6">
        <v>3</v>
      </c>
      <c r="E21" s="10">
        <v>4.1367000000000003</v>
      </c>
    </row>
    <row r="22" spans="1:5" x14ac:dyDescent="0.25">
      <c r="A22" s="3">
        <v>12662</v>
      </c>
      <c r="B22" s="3" t="s">
        <v>6</v>
      </c>
      <c r="C22" s="3" t="s">
        <v>11</v>
      </c>
      <c r="D22" s="6">
        <v>4.5</v>
      </c>
      <c r="E22" s="10">
        <v>3.9868000000000001</v>
      </c>
    </row>
    <row r="23" spans="1:5" x14ac:dyDescent="0.25">
      <c r="A23" s="3">
        <v>12662</v>
      </c>
      <c r="B23" s="3" t="s">
        <v>6</v>
      </c>
      <c r="C23" s="3" t="s">
        <v>11</v>
      </c>
      <c r="D23" s="6">
        <v>6</v>
      </c>
      <c r="E23" s="10">
        <v>1.7782</v>
      </c>
    </row>
    <row r="24" spans="1:5" x14ac:dyDescent="0.25">
      <c r="A24" s="3">
        <v>12662</v>
      </c>
      <c r="B24" s="3" t="s">
        <v>6</v>
      </c>
      <c r="C24" s="3" t="s">
        <v>11</v>
      </c>
      <c r="D24" s="6">
        <v>7.5</v>
      </c>
      <c r="E24" s="10">
        <v>1.7782</v>
      </c>
    </row>
    <row r="25" spans="1:5" x14ac:dyDescent="0.25">
      <c r="A25" s="3">
        <v>12662</v>
      </c>
      <c r="B25" s="3" t="s">
        <v>7</v>
      </c>
      <c r="C25" s="3" t="s">
        <v>11</v>
      </c>
      <c r="D25" s="6">
        <v>0</v>
      </c>
      <c r="E25" s="10">
        <v>8.1461000000000006</v>
      </c>
    </row>
    <row r="26" spans="1:5" x14ac:dyDescent="0.25">
      <c r="A26" s="3">
        <v>12662</v>
      </c>
      <c r="B26" s="3" t="s">
        <v>7</v>
      </c>
      <c r="C26" s="3" t="s">
        <v>11</v>
      </c>
      <c r="D26" s="6">
        <v>1.5</v>
      </c>
      <c r="E26" s="10">
        <v>6.2855999999999996</v>
      </c>
    </row>
    <row r="27" spans="1:5" x14ac:dyDescent="0.25">
      <c r="A27" s="3">
        <v>12662</v>
      </c>
      <c r="B27" s="3" t="s">
        <v>7</v>
      </c>
      <c r="C27" s="3" t="s">
        <v>11</v>
      </c>
      <c r="D27" s="6">
        <v>3</v>
      </c>
      <c r="E27" s="10">
        <v>3.9394999999999998</v>
      </c>
    </row>
    <row r="28" spans="1:5" x14ac:dyDescent="0.25">
      <c r="A28" s="3">
        <v>12662</v>
      </c>
      <c r="B28" s="3" t="s">
        <v>7</v>
      </c>
      <c r="C28" s="3" t="s">
        <v>11</v>
      </c>
      <c r="D28" s="6">
        <v>4.5</v>
      </c>
      <c r="E28" s="10">
        <v>3.5682</v>
      </c>
    </row>
    <row r="29" spans="1:5" x14ac:dyDescent="0.25">
      <c r="A29" s="3">
        <v>12662</v>
      </c>
      <c r="B29" s="3" t="s">
        <v>7</v>
      </c>
      <c r="C29" s="3" t="s">
        <v>11</v>
      </c>
      <c r="D29" s="6">
        <v>6</v>
      </c>
      <c r="E29" s="10">
        <v>3.4683000000000002</v>
      </c>
    </row>
    <row r="30" spans="1:5" x14ac:dyDescent="0.25">
      <c r="A30" s="3">
        <v>12662</v>
      </c>
      <c r="B30" s="3" t="s">
        <v>7</v>
      </c>
      <c r="C30" s="3" t="s">
        <v>11</v>
      </c>
      <c r="D30" s="6">
        <v>7.5</v>
      </c>
      <c r="E30" s="10">
        <v>3.0253000000000001</v>
      </c>
    </row>
    <row r="31" spans="1:5" x14ac:dyDescent="0.25">
      <c r="A31" s="3">
        <v>12662</v>
      </c>
      <c r="B31" s="3" t="s">
        <v>8</v>
      </c>
      <c r="C31" s="3" t="s">
        <v>11</v>
      </c>
      <c r="D31" s="6">
        <v>0</v>
      </c>
      <c r="E31" s="10">
        <v>8.1760999999999999</v>
      </c>
    </row>
    <row r="32" spans="1:5" x14ac:dyDescent="0.25">
      <c r="A32" s="3">
        <v>12662</v>
      </c>
      <c r="B32" s="3" t="s">
        <v>8</v>
      </c>
      <c r="C32" s="3" t="s">
        <v>11</v>
      </c>
      <c r="D32" s="6">
        <v>1.5</v>
      </c>
      <c r="E32" s="10">
        <v>6.3010000000000002</v>
      </c>
    </row>
    <row r="33" spans="1:5" x14ac:dyDescent="0.25">
      <c r="A33" s="3">
        <v>12662</v>
      </c>
      <c r="B33" s="3" t="s">
        <v>8</v>
      </c>
      <c r="C33" s="3" t="s">
        <v>11</v>
      </c>
      <c r="D33" s="6">
        <v>3</v>
      </c>
      <c r="E33" s="10">
        <v>4.1673</v>
      </c>
    </row>
    <row r="34" spans="1:5" x14ac:dyDescent="0.25">
      <c r="A34" s="3">
        <v>12662</v>
      </c>
      <c r="B34" s="3" t="s">
        <v>8</v>
      </c>
      <c r="C34" s="3" t="s">
        <v>11</v>
      </c>
      <c r="D34" s="6">
        <v>4.5</v>
      </c>
      <c r="E34" s="10">
        <v>3.1139000000000001</v>
      </c>
    </row>
    <row r="35" spans="1:5" x14ac:dyDescent="0.25">
      <c r="A35" s="3">
        <v>12662</v>
      </c>
      <c r="B35" s="3" t="s">
        <v>8</v>
      </c>
      <c r="C35" s="3" t="s">
        <v>11</v>
      </c>
      <c r="D35" s="6">
        <v>6</v>
      </c>
      <c r="E35" s="10">
        <v>2.9731000000000001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34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x14ac:dyDescent="0.25">
      <c r="A2" s="6">
        <v>0</v>
      </c>
      <c r="B2" s="6">
        <v>7.9031000000000002</v>
      </c>
      <c r="C2" s="6">
        <f t="shared" ref="C2:C19" si="0">LOG((10^$G$5)/(1+10^$G$2)*(10^(-1*(A2/$G$3)^$G$4+$G$2)+10^(-1*(A2/$G$6)^$G$4)))</f>
        <v>7.9520522601584567</v>
      </c>
      <c r="D2" s="6">
        <f t="shared" ref="D2:D19" si="1" xml:space="preserve"> (B2 - C2)^2</f>
        <v>2.3963237746212015E-3</v>
      </c>
      <c r="E2" s="6"/>
      <c r="F2" s="6" t="s">
        <v>26</v>
      </c>
      <c r="G2" s="10">
        <v>4.037567428840557</v>
      </c>
      <c r="H2" s="10">
        <v>0.45935362839379978</v>
      </c>
      <c r="I2" s="6"/>
      <c r="J2" s="6"/>
      <c r="K2" s="6"/>
      <c r="L2" s="8" t="s">
        <v>29</v>
      </c>
      <c r="M2" s="10">
        <v>0.14545749211116582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6">
        <v>1.5</v>
      </c>
      <c r="B3" s="6">
        <v>6.3673999999999999</v>
      </c>
      <c r="C3" s="6">
        <f t="shared" si="0"/>
        <v>6.5520325778665525</v>
      </c>
      <c r="D3" s="6">
        <f t="shared" si="1"/>
        <v>3.4089188809648577E-2</v>
      </c>
      <c r="E3" s="6"/>
      <c r="F3" s="6" t="s">
        <v>25</v>
      </c>
      <c r="G3" s="10">
        <v>1.2145636434797844</v>
      </c>
      <c r="H3" s="10">
        <v>0.22097850233503458</v>
      </c>
      <c r="I3" s="6"/>
      <c r="J3" s="6"/>
      <c r="K3" s="6"/>
      <c r="L3" s="8" t="s">
        <v>32</v>
      </c>
      <c r="M3" s="10">
        <f>SQRT(M2)</f>
        <v>0.38138889877809218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x14ac:dyDescent="0.25">
      <c r="A4" s="6">
        <v>3</v>
      </c>
      <c r="B4" s="6">
        <v>3.6989999999999998</v>
      </c>
      <c r="C4" s="6">
        <f t="shared" si="0"/>
        <v>4.0158306721984625</v>
      </c>
      <c r="D4" s="6">
        <f t="shared" si="1"/>
        <v>0.10038167484572967</v>
      </c>
      <c r="E4" s="6"/>
      <c r="F4" s="6" t="s">
        <v>23</v>
      </c>
      <c r="G4" s="10">
        <v>1.5968914595251171</v>
      </c>
      <c r="H4" s="10">
        <v>0.33047423042424601</v>
      </c>
      <c r="I4" s="6"/>
      <c r="J4" s="6"/>
      <c r="K4" s="6"/>
      <c r="L4" s="8" t="s">
        <v>30</v>
      </c>
      <c r="M4" s="10">
        <v>0.96774593190289782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5">
      <c r="A5" s="6">
        <v>4.5</v>
      </c>
      <c r="B5" s="6">
        <v>3.5185</v>
      </c>
      <c r="C5" s="6">
        <f t="shared" si="0"/>
        <v>3.5334555261894756</v>
      </c>
      <c r="D5" s="6">
        <f t="shared" si="1"/>
        <v>2.2366776360409051E-4</v>
      </c>
      <c r="E5" s="6"/>
      <c r="F5" s="6" t="s">
        <v>18</v>
      </c>
      <c r="G5" s="10">
        <v>7.9520522601584558</v>
      </c>
      <c r="H5" s="10">
        <v>0.22849230431802797</v>
      </c>
      <c r="I5" s="6"/>
      <c r="J5" s="6"/>
      <c r="K5" s="6"/>
      <c r="L5" s="8" t="s">
        <v>31</v>
      </c>
      <c r="M5" s="10">
        <v>0.96083434588209016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6">
        <v>6</v>
      </c>
      <c r="B6" s="6">
        <v>2.8195000000000001</v>
      </c>
      <c r="C6" s="6">
        <f t="shared" si="0"/>
        <v>3.3111489394061597</v>
      </c>
      <c r="D6" s="6">
        <f t="shared" si="1"/>
        <v>0.2417186796192016</v>
      </c>
      <c r="E6" s="6"/>
      <c r="F6" s="6" t="s">
        <v>27</v>
      </c>
      <c r="G6" s="10">
        <v>8.2335420304574765</v>
      </c>
      <c r="H6" s="10">
        <v>3.553531569306644</v>
      </c>
      <c r="I6" s="6"/>
      <c r="J6" s="6"/>
      <c r="K6" s="6"/>
      <c r="L6" s="2" t="s">
        <v>33</v>
      </c>
      <c r="M6" s="9" t="s">
        <v>45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6">
        <v>7.5</v>
      </c>
      <c r="B7" s="6">
        <v>2.8195000000000001</v>
      </c>
      <c r="C7" s="6">
        <f t="shared" si="0"/>
        <v>3.0528855224951954</v>
      </c>
      <c r="D7" s="6">
        <f t="shared" si="1"/>
        <v>5.4468802110355305E-2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6">
        <v>1E-3</v>
      </c>
      <c r="B8" s="6">
        <v>7.8632999999999997</v>
      </c>
      <c r="C8" s="6">
        <f t="shared" si="0"/>
        <v>7.9520403894224261</v>
      </c>
      <c r="D8" s="6">
        <f t="shared" si="1"/>
        <v>7.8748567148438781E-3</v>
      </c>
      <c r="E8" s="6"/>
      <c r="F8" s="6" t="s">
        <v>37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6">
        <v>1.5009999999999999</v>
      </c>
      <c r="B9" s="6">
        <v>6.6021000000000001</v>
      </c>
      <c r="C9" s="6">
        <f t="shared" si="0"/>
        <v>6.550543772428175</v>
      </c>
      <c r="D9" s="6">
        <f t="shared" si="1"/>
        <v>2.6580446014378184E-3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6">
        <v>3.0009999999999999</v>
      </c>
      <c r="B10" s="6">
        <v>4.3221999999999996</v>
      </c>
      <c r="C10" s="6">
        <f t="shared" si="0"/>
        <v>4.0146515207272833</v>
      </c>
      <c r="D10" s="6">
        <f t="shared" si="1"/>
        <v>9.4586067102960428E-2</v>
      </c>
      <c r="E10" s="6"/>
      <c r="F10" s="6" t="s">
        <v>39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6">
        <v>4.5010000000000003</v>
      </c>
      <c r="B11" s="6">
        <v>3.4314</v>
      </c>
      <c r="C11" s="6">
        <f t="shared" si="0"/>
        <v>3.533319712194896</v>
      </c>
      <c r="D11" s="6">
        <f t="shared" si="1"/>
        <v>1.038762773389044E-2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6">
        <v>6.0010000000000003</v>
      </c>
      <c r="B12" s="6">
        <v>2.6021000000000001</v>
      </c>
      <c r="C12" s="6">
        <f t="shared" si="0"/>
        <v>3.3109883650088285</v>
      </c>
      <c r="D12" s="6">
        <f t="shared" si="1"/>
        <v>0.50252271404489002</v>
      </c>
      <c r="E12" s="6"/>
      <c r="F12" s="20" t="s">
        <v>41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6">
        <v>7.0010000000000003</v>
      </c>
      <c r="B13" s="6">
        <v>3.9474</v>
      </c>
      <c r="C13" s="6">
        <f t="shared" si="0"/>
        <v>3.1425889441207167</v>
      </c>
      <c r="D13" s="6">
        <f t="shared" si="1"/>
        <v>0.64772083566552696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A14" s="6">
        <v>1.5E-3</v>
      </c>
      <c r="B14" s="6">
        <v>8.0792000000000002</v>
      </c>
      <c r="C14" s="6">
        <f t="shared" si="0"/>
        <v>7.9520295784233088</v>
      </c>
      <c r="D14" s="6">
        <f t="shared" si="1"/>
        <v>1.6172316123993401E-2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A15" s="6">
        <v>1.5015000000000001</v>
      </c>
      <c r="B15" s="6">
        <v>6.6989999999999998</v>
      </c>
      <c r="C15" s="6">
        <f t="shared" si="0"/>
        <v>6.5497991510957823</v>
      </c>
      <c r="D15" s="6">
        <f t="shared" si="1"/>
        <v>2.2260893313739167E-2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5">
      <c r="A16" s="6">
        <v>3.0015000000000001</v>
      </c>
      <c r="B16" s="6">
        <v>4.0128000000000004</v>
      </c>
      <c r="C16" s="6">
        <f t="shared" si="0"/>
        <v>4.0140628547122486</v>
      </c>
      <c r="D16" s="6">
        <f t="shared" si="1"/>
        <v>1.5948020242474455E-6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6">
        <v>4.5015000000000001</v>
      </c>
      <c r="B17" s="6">
        <v>4.0293999999999999</v>
      </c>
      <c r="C17" s="6">
        <f t="shared" si="0"/>
        <v>3.5332517997946691</v>
      </c>
      <c r="D17" s="6">
        <f t="shared" si="1"/>
        <v>0.24616303656698901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6">
        <v>6.0015000000000001</v>
      </c>
      <c r="B18" s="6">
        <v>3.5390999999999999</v>
      </c>
      <c r="C18" s="6">
        <f t="shared" si="0"/>
        <v>3.3109080718205135</v>
      </c>
      <c r="D18" s="6">
        <f t="shared" si="1"/>
        <v>5.2071556086271883E-2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A19" s="6">
        <v>7.5015000000000001</v>
      </c>
      <c r="B19" s="6">
        <v>3.0792000000000002</v>
      </c>
      <c r="C19" s="6">
        <f t="shared" si="0"/>
        <v>3.0526103426762567</v>
      </c>
      <c r="D19" s="6">
        <f t="shared" si="1"/>
        <v>7.0700987659410154E-4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5" t="s">
        <v>15</v>
      </c>
      <c r="B20" s="6"/>
      <c r="C20" s="6"/>
      <c r="D20" s="6">
        <f>SUM(D2:D19)</f>
        <v>2.0364048895563216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5">
      <c r="A23" s="6">
        <v>0</v>
      </c>
      <c r="B23" s="6"/>
      <c r="C23" s="6">
        <f>LOG((10^$G$5)/(1+10^$G$2)*(10^(-1*(A23/$G$3)^$G$4+$G$2)+10^(-1*(A23/$G$6)^$G$4)))</f>
        <v>7.9520522601584567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5">
      <c r="A24" s="6">
        <v>7.5014999999999998E-2</v>
      </c>
      <c r="B24" s="6"/>
      <c r="C24" s="6">
        <f t="shared" ref="C24:C87" si="2">LOG((10^$G$5)/(1+10^$G$2)*(10^(-1*(A24/$G$3)^$G$4+$G$2)+10^(-1*(A24/$G$6)^$G$4)))</f>
        <v>7.9403334056099677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5">
      <c r="A25" s="6">
        <v>0.15003</v>
      </c>
      <c r="B25" s="6"/>
      <c r="C25" s="6">
        <f t="shared" si="2"/>
        <v>7.9166038819932387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6">
        <v>0.225045</v>
      </c>
      <c r="B26" s="6"/>
      <c r="C26" s="6">
        <f t="shared" si="2"/>
        <v>7.88432031509954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5">
      <c r="A27" s="6">
        <v>0.30005999999999999</v>
      </c>
      <c r="B27" s="6"/>
      <c r="C27" s="6">
        <f t="shared" si="2"/>
        <v>7.8448249831251253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5">
      <c r="A28" s="6">
        <v>0.37507499999999999</v>
      </c>
      <c r="B28" s="6"/>
      <c r="C28" s="6">
        <f t="shared" si="2"/>
        <v>7.7989231596234063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5">
      <c r="A29" s="6">
        <v>0.45008999999999999</v>
      </c>
      <c r="B29" s="6"/>
      <c r="C29" s="6">
        <f t="shared" si="2"/>
        <v>7.7471726333433262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5">
      <c r="A30" s="6">
        <v>0.52510499999999993</v>
      </c>
      <c r="B30" s="6"/>
      <c r="C30" s="6">
        <f t="shared" si="2"/>
        <v>7.6899914041294197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5">
      <c r="A31" s="6">
        <v>0.60011999999999999</v>
      </c>
      <c r="B31" s="6"/>
      <c r="C31" s="6">
        <f t="shared" si="2"/>
        <v>7.6277089303260039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5">
      <c r="A32" s="6">
        <v>0.67513500000000004</v>
      </c>
      <c r="B32" s="6"/>
      <c r="C32" s="6">
        <f t="shared" si="2"/>
        <v>7.5605942371337775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5">
      <c r="A33" s="6">
        <v>0.75015000000000009</v>
      </c>
      <c r="B33" s="6"/>
      <c r="C33" s="6">
        <f t="shared" si="2"/>
        <v>7.488872867992451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5">
      <c r="A34" s="6">
        <v>0.82516500000000015</v>
      </c>
      <c r="B34" s="6"/>
      <c r="C34" s="6">
        <f t="shared" si="2"/>
        <v>7.4127378373982884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5">
      <c r="A35" s="6">
        <v>0.9001800000000002</v>
      </c>
      <c r="B35" s="6"/>
      <c r="C35" s="6">
        <f t="shared" si="2"/>
        <v>7.332357096005091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5">
      <c r="A36" s="6">
        <v>0.97519500000000026</v>
      </c>
      <c r="B36" s="6"/>
      <c r="C36" s="6">
        <f t="shared" si="2"/>
        <v>7.247878846821636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5">
      <c r="A37" s="6">
        <v>1.0502100000000003</v>
      </c>
      <c r="B37" s="6"/>
      <c r="C37" s="6">
        <f t="shared" si="2"/>
        <v>7.1594354800713971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5">
      <c r="A38" s="6">
        <v>1.1252250000000004</v>
      </c>
      <c r="B38" s="6"/>
      <c r="C38" s="6">
        <f t="shared" si="2"/>
        <v>7.0671465951598043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5">
      <c r="A39" s="6">
        <v>1.2002400000000004</v>
      </c>
      <c r="B39" s="6"/>
      <c r="C39" s="6">
        <f t="shared" si="2"/>
        <v>6.9711214133855144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5">
      <c r="A40" s="6">
        <v>1.2752550000000005</v>
      </c>
      <c r="B40" s="6"/>
      <c r="C40" s="6">
        <f t="shared" si="2"/>
        <v>6.8714607917537949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5">
      <c r="A41" s="6">
        <v>1.3502700000000005</v>
      </c>
      <c r="B41" s="6"/>
      <c r="C41" s="6">
        <f t="shared" si="2"/>
        <v>6.7682589961664679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5">
      <c r="A42" s="6">
        <v>1.4252850000000006</v>
      </c>
      <c r="B42" s="6"/>
      <c r="C42" s="6">
        <f t="shared" si="2"/>
        <v>6.661605366303827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5">
      <c r="A43" s="6">
        <v>1.5003000000000006</v>
      </c>
      <c r="B43" s="6"/>
      <c r="C43" s="6">
        <f t="shared" si="2"/>
        <v>6.5515859974551409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5">
      <c r="A44" s="6">
        <v>1.5753150000000007</v>
      </c>
      <c r="B44" s="6"/>
      <c r="C44" s="6">
        <f t="shared" si="2"/>
        <v>6.4382855736829194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5">
      <c r="A45" s="6">
        <v>1.6503300000000007</v>
      </c>
      <c r="B45" s="6"/>
      <c r="C45" s="6">
        <f t="shared" si="2"/>
        <v>6.3217895123451164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5">
      <c r="A46" s="6">
        <v>1.7253450000000008</v>
      </c>
      <c r="B46" s="6"/>
      <c r="C46" s="6">
        <f t="shared" si="2"/>
        <v>6.2021866249359894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5">
      <c r="A47" s="6">
        <v>1.8003600000000008</v>
      </c>
      <c r="B47" s="6"/>
      <c r="C47" s="6">
        <f t="shared" si="2"/>
        <v>6.0795725685657809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5">
      <c r="A48" s="6">
        <v>1.8753750000000009</v>
      </c>
      <c r="B48" s="6"/>
      <c r="C48" s="6">
        <f t="shared" si="2"/>
        <v>5.9540544636380996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5">
      <c r="A49" s="6">
        <v>1.950390000000001</v>
      </c>
      <c r="B49" s="6"/>
      <c r="C49" s="6">
        <f t="shared" si="2"/>
        <v>5.8257571958848775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5">
      <c r="A50" s="6">
        <v>2.025405000000001</v>
      </c>
      <c r="B50" s="6"/>
      <c r="C50" s="6">
        <f t="shared" si="2"/>
        <v>5.694832114997542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5">
      <c r="A51" s="6">
        <v>2.1004200000000011</v>
      </c>
      <c r="B51" s="6"/>
      <c r="C51" s="6">
        <f t="shared" si="2"/>
        <v>5.5614690942978093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5">
      <c r="A52" s="6">
        <v>2.1754350000000011</v>
      </c>
      <c r="B52" s="6"/>
      <c r="C52" s="6">
        <f t="shared" si="2"/>
        <v>5.4259132193816439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5">
      <c r="A53" s="6">
        <v>2.2504500000000012</v>
      </c>
      <c r="B53" s="6"/>
      <c r="C53" s="6">
        <f t="shared" si="2"/>
        <v>5.2884876862046557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5">
      <c r="A54" s="6">
        <v>2.3254650000000012</v>
      </c>
      <c r="B54" s="6"/>
      <c r="C54" s="6">
        <f t="shared" si="2"/>
        <v>5.149624689352656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5">
      <c r="A55" s="6">
        <v>2.4004800000000013</v>
      </c>
      <c r="B55" s="6"/>
      <c r="C55" s="6">
        <f t="shared" si="2"/>
        <v>5.0099058906980058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5">
      <c r="A56" s="6">
        <v>2.4754950000000013</v>
      </c>
      <c r="B56" s="6"/>
      <c r="C56" s="6">
        <f t="shared" si="2"/>
        <v>4.8701129229800131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5">
      <c r="A57" s="6">
        <v>2.5505100000000014</v>
      </c>
      <c r="B57" s="6"/>
      <c r="C57" s="6">
        <f t="shared" si="2"/>
        <v>4.7312853501348773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5">
      <c r="A58" s="6">
        <v>2.6255250000000014</v>
      </c>
      <c r="B58" s="6"/>
      <c r="C58" s="6">
        <f t="shared" si="2"/>
        <v>4.5947772700175005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5">
      <c r="A59" s="6">
        <v>2.7005400000000015</v>
      </c>
      <c r="B59" s="6"/>
      <c r="C59" s="6">
        <f t="shared" si="2"/>
        <v>4.4622932962293209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5">
      <c r="A60" s="6">
        <v>2.7755550000000015</v>
      </c>
      <c r="B60" s="6"/>
      <c r="C60" s="6">
        <f t="shared" si="2"/>
        <v>4.33587127484242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5">
      <c r="A61" s="6">
        <v>2.8505700000000016</v>
      </c>
      <c r="B61" s="6"/>
      <c r="C61" s="6">
        <f t="shared" si="2"/>
        <v>4.2177699144629086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5">
      <c r="A62" s="6">
        <v>2.9255850000000017</v>
      </c>
      <c r="B62" s="6"/>
      <c r="C62" s="6">
        <f t="shared" si="2"/>
        <v>4.1102298572871065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5">
      <c r="A63" s="6">
        <v>3.0006000000000017</v>
      </c>
      <c r="B63" s="6"/>
      <c r="C63" s="6">
        <f t="shared" si="2"/>
        <v>4.0151228902623286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5">
      <c r="A64" s="6">
        <v>3.0756150000000018</v>
      </c>
      <c r="B64" s="6"/>
      <c r="C64" s="6">
        <f t="shared" si="2"/>
        <v>3.9335798518582932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25">
      <c r="A65" s="6">
        <v>3.1506300000000018</v>
      </c>
      <c r="B65" s="6"/>
      <c r="C65" s="6">
        <f t="shared" si="2"/>
        <v>3.8657437291538383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25">
      <c r="A66" s="6">
        <v>3.2256450000000019</v>
      </c>
      <c r="B66" s="6"/>
      <c r="C66" s="6">
        <f t="shared" si="2"/>
        <v>3.8107654873796015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5">
      <c r="A67" s="6">
        <v>3.3006600000000019</v>
      </c>
      <c r="B67" s="6"/>
      <c r="C67" s="6">
        <f t="shared" si="2"/>
        <v>3.7670438630742269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5">
      <c r="A68" s="6">
        <v>3.375675000000002</v>
      </c>
      <c r="B68" s="6"/>
      <c r="C68" s="6">
        <f t="shared" si="2"/>
        <v>3.7325931433414481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5">
      <c r="A69" s="6">
        <v>3.450690000000002</v>
      </c>
      <c r="B69" s="6"/>
      <c r="C69" s="6">
        <f t="shared" si="2"/>
        <v>3.7053922789220546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5">
      <c r="A70" s="6">
        <v>3.5257050000000021</v>
      </c>
      <c r="B70" s="6"/>
      <c r="C70" s="6">
        <f t="shared" si="2"/>
        <v>3.6836236401152989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5">
      <c r="A71" s="6">
        <v>3.6007200000000021</v>
      </c>
      <c r="B71" s="6"/>
      <c r="C71" s="6">
        <f t="shared" si="2"/>
        <v>3.6657857128057336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5">
      <c r="A72" s="6">
        <v>3.6757350000000022</v>
      </c>
      <c r="B72" s="6"/>
      <c r="C72" s="6">
        <f t="shared" si="2"/>
        <v>3.6507107814786139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5">
      <c r="A73" s="6">
        <v>3.7507500000000022</v>
      </c>
      <c r="B73" s="6"/>
      <c r="C73" s="6">
        <f t="shared" si="2"/>
        <v>3.6375294173172454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25">
      <c r="A74" s="6">
        <v>3.8257650000000023</v>
      </c>
      <c r="B74" s="6"/>
      <c r="C74" s="6">
        <f t="shared" si="2"/>
        <v>3.62561454441652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5">
      <c r="A75" s="6">
        <v>3.9007800000000024</v>
      </c>
      <c r="B75" s="6"/>
      <c r="C75" s="6">
        <f t="shared" si="2"/>
        <v>3.6145244374215353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5">
      <c r="A76" s="6">
        <v>3.9757950000000024</v>
      </c>
      <c r="B76" s="6"/>
      <c r="C76" s="6">
        <f t="shared" si="2"/>
        <v>3.6039534730693088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5">
      <c r="A77" s="6">
        <v>4.050810000000002</v>
      </c>
      <c r="B77" s="6"/>
      <c r="C77" s="6">
        <f t="shared" si="2"/>
        <v>3.5936931595067718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5">
      <c r="A78" s="6">
        <v>4.1258250000000016</v>
      </c>
      <c r="B78" s="6"/>
      <c r="C78" s="6">
        <f t="shared" si="2"/>
        <v>3.5836029052370768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5">
      <c r="A79" s="6">
        <v>4.2008400000000012</v>
      </c>
      <c r="B79" s="6"/>
      <c r="C79" s="6">
        <f t="shared" si="2"/>
        <v>3.5735888509406082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5">
      <c r="A80" s="6">
        <v>4.2758550000000008</v>
      </c>
      <c r="B80" s="6"/>
      <c r="C80" s="6">
        <f t="shared" si="2"/>
        <v>3.5635889095829545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5">
      <c r="A81" s="6">
        <v>4.3508700000000005</v>
      </c>
      <c r="B81" s="6"/>
      <c r="C81" s="6">
        <f t="shared" si="2"/>
        <v>3.5535623801501361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5">
      <c r="A82" s="6">
        <v>4.4258850000000001</v>
      </c>
      <c r="B82" s="6"/>
      <c r="C82" s="6">
        <f t="shared" si="2"/>
        <v>3.5434828338443412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5">
      <c r="A83" s="6">
        <v>4.5008999999999997</v>
      </c>
      <c r="B83" s="6"/>
      <c r="C83" s="6">
        <f t="shared" si="2"/>
        <v>3.5333332942425297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5">
      <c r="A84" s="6">
        <v>4.5759149999999993</v>
      </c>
      <c r="B84" s="6"/>
      <c r="C84" s="6">
        <f t="shared" si="2"/>
        <v>3.5231030012222235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6">
        <v>4.6509299999999989</v>
      </c>
      <c r="B85" s="6"/>
      <c r="C85" s="6">
        <f t="shared" si="2"/>
        <v>3.5127852553910821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5">
      <c r="A86" s="6">
        <v>4.7259449999999985</v>
      </c>
      <c r="B86" s="6"/>
      <c r="C86" s="6">
        <f t="shared" si="2"/>
        <v>3.5023759924925546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6">
        <v>4.8009599999999981</v>
      </c>
      <c r="B87" s="6"/>
      <c r="C87" s="6">
        <f t="shared" si="2"/>
        <v>3.4918728468382003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5">
      <c r="A88" s="6">
        <v>4.8759749999999977</v>
      </c>
      <c r="B88" s="6"/>
      <c r="C88" s="6">
        <f t="shared" ref="C88:C123" si="3">LOG((10^$G$5)/(1+10^$G$2)*(10^(-1*(A88/$G$3)^$G$4+$G$2)+10^(-1*(A88/$G$6)^$G$4)))</f>
        <v>3.4812745398932079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5">
      <c r="A89" s="6">
        <v>4.9509899999999973</v>
      </c>
      <c r="B89" s="6"/>
      <c r="C89" s="6">
        <f t="shared" si="3"/>
        <v>3.4705804835632792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5">
      <c r="A90" s="6">
        <v>5.0260049999999969</v>
      </c>
      <c r="B90" s="6"/>
      <c r="C90" s="6">
        <f t="shared" si="3"/>
        <v>3.4597905243288611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5">
      <c r="A91" s="6">
        <v>5.1010199999999966</v>
      </c>
      <c r="B91" s="6"/>
      <c r="C91" s="6">
        <f t="shared" si="3"/>
        <v>3.4489047792022709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5">
      <c r="A92" s="6">
        <v>5.1760349999999962</v>
      </c>
      <c r="B92" s="6"/>
      <c r="C92" s="6">
        <f t="shared" si="3"/>
        <v>3.4379235311861662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5">
      <c r="A93" s="6">
        <v>5.2510499999999958</v>
      </c>
      <c r="B93" s="6"/>
      <c r="C93" s="6">
        <f t="shared" si="3"/>
        <v>3.4268471630617636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5">
      <c r="A94" s="6">
        <v>5.3260649999999954</v>
      </c>
      <c r="B94" s="6"/>
      <c r="C94" s="6">
        <f t="shared" si="3"/>
        <v>3.415676115725272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5">
      <c r="A95" s="6">
        <v>5.401079999999995</v>
      </c>
      <c r="B95" s="6"/>
      <c r="C95" s="6">
        <f t="shared" si="3"/>
        <v>3.4044108621559168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5">
      <c r="A96" s="6">
        <v>5.4760949999999946</v>
      </c>
      <c r="B96" s="6"/>
      <c r="C96" s="6">
        <f t="shared" si="3"/>
        <v>3.3930518912807446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5">
      <c r="A97" s="6">
        <v>5.5511099999999942</v>
      </c>
      <c r="B97" s="6"/>
      <c r="C97" s="6">
        <f t="shared" si="3"/>
        <v>3.3815996980692904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5">
      <c r="A98" s="6">
        <v>5.6261249999999938</v>
      </c>
      <c r="B98" s="6"/>
      <c r="C98" s="6">
        <f t="shared" si="3"/>
        <v>3.3700547775269198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5">
      <c r="A99" s="6">
        <v>5.7011399999999934</v>
      </c>
      <c r="B99" s="6"/>
      <c r="C99" s="6">
        <f t="shared" si="3"/>
        <v>3.3584176211132277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5">
      <c r="A100" s="6">
        <v>5.776154999999993</v>
      </c>
      <c r="B100" s="6"/>
      <c r="C100" s="6">
        <f t="shared" si="3"/>
        <v>3.3466887146592281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5">
      <c r="A101" s="6">
        <v>5.8511699999999927</v>
      </c>
      <c r="B101" s="6"/>
      <c r="C101" s="6">
        <f t="shared" si="3"/>
        <v>3.334868537204402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5">
      <c r="A102" s="6">
        <v>5.9261849999999923</v>
      </c>
      <c r="B102" s="6"/>
      <c r="C102" s="6">
        <f t="shared" si="3"/>
        <v>3.3229575603937729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5">
      <c r="A103" s="6">
        <v>6.0011999999999919</v>
      </c>
      <c r="B103" s="6"/>
      <c r="C103" s="6">
        <f t="shared" si="3"/>
        <v>3.3109562482126629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5">
      <c r="A104" s="6">
        <v>6.0762149999999915</v>
      </c>
      <c r="B104" s="6"/>
      <c r="C104" s="6">
        <f t="shared" si="3"/>
        <v>3.2988650569225224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5">
      <c r="A105" s="6">
        <v>6.1512299999999911</v>
      </c>
      <c r="B105" s="6"/>
      <c r="C105" s="6">
        <f t="shared" si="3"/>
        <v>3.2866844351144162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5">
      <c r="A106" s="6">
        <v>6.2262449999999907</v>
      </c>
      <c r="B106" s="6"/>
      <c r="C106" s="6">
        <f t="shared" si="3"/>
        <v>3.2744148238295789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5">
      <c r="A107" s="6">
        <v>6.3012599999999903</v>
      </c>
      <c r="B107" s="6"/>
      <c r="C107" s="6">
        <f t="shared" si="3"/>
        <v>3.2620566567165659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5">
      <c r="A108" s="6">
        <v>6.3762749999999899</v>
      </c>
      <c r="B108" s="6"/>
      <c r="C108" s="6">
        <f t="shared" si="3"/>
        <v>3.2496103602068236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5">
      <c r="A109" s="6">
        <v>6.4512899999999895</v>
      </c>
      <c r="B109" s="6"/>
      <c r="C109" s="6">
        <f t="shared" si="3"/>
        <v>3.2370763536979315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5">
      <c r="A110" s="6">
        <v>6.5263049999999891</v>
      </c>
      <c r="B110" s="6"/>
      <c r="C110" s="6">
        <f t="shared" si="3"/>
        <v>3.2244550497382742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5">
      <c r="A111" s="6">
        <v>6.6013199999999888</v>
      </c>
      <c r="B111" s="6"/>
      <c r="C111" s="6">
        <f t="shared" si="3"/>
        <v>3.2117468542095877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5">
      <c r="A112" s="6">
        <v>6.6763349999999884</v>
      </c>
      <c r="B112" s="6"/>
      <c r="C112" s="6">
        <f t="shared" si="3"/>
        <v>3.1989521665054172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5">
      <c r="A113" s="6">
        <v>6.751349999999988</v>
      </c>
      <c r="B113" s="6"/>
      <c r="C113" s="6">
        <f t="shared" si="3"/>
        <v>3.1860713797044733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5">
      <c r="A114" s="6">
        <v>6.8263649999999876</v>
      </c>
      <c r="B114" s="6"/>
      <c r="C114" s="6">
        <f t="shared" si="3"/>
        <v>3.1731048807384257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5">
      <c r="A115" s="6">
        <v>6.9013799999999872</v>
      </c>
      <c r="B115" s="6"/>
      <c r="C115" s="6">
        <f t="shared" si="3"/>
        <v>3.1600530505539819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5">
      <c r="A116" s="6">
        <v>6.9763949999999868</v>
      </c>
      <c r="B116" s="6"/>
      <c r="C116" s="6">
        <f t="shared" si="3"/>
        <v>3.1469162642692896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5">
      <c r="A117" s="6">
        <v>7.0514099999999864</v>
      </c>
      <c r="B117" s="6"/>
      <c r="C117" s="6">
        <f t="shared" si="3"/>
        <v>3.1336948913247866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5">
      <c r="A118" s="6">
        <v>7.126424999999986</v>
      </c>
      <c r="B118" s="6"/>
      <c r="C118" s="6">
        <f t="shared" si="3"/>
        <v>3.1203892956286805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5">
      <c r="A119" s="6">
        <v>7.2014399999999856</v>
      </c>
      <c r="B119" s="6"/>
      <c r="C119" s="6">
        <f t="shared" si="3"/>
        <v>3.1069998356972652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5">
      <c r="A120" s="6">
        <v>7.2764549999999852</v>
      </c>
      <c r="B120" s="6"/>
      <c r="C120" s="6">
        <f t="shared" si="3"/>
        <v>3.0935268647902783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25">
      <c r="A121" s="6">
        <v>7.3514699999999849</v>
      </c>
      <c r="B121" s="6"/>
      <c r="C121" s="6">
        <f t="shared" si="3"/>
        <v>3.0799707310415165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25">
      <c r="A122" s="6">
        <v>7.4264849999999845</v>
      </c>
      <c r="B122" s="6"/>
      <c r="C122" s="6">
        <f t="shared" si="3"/>
        <v>3.0663317775849106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25">
      <c r="A123" s="6">
        <v>7.5014999999999841</v>
      </c>
      <c r="B123" s="6"/>
      <c r="C123" s="6">
        <f t="shared" si="3"/>
        <v>3.0526103426762599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8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8" x14ac:dyDescent="0.25">
      <c r="A2" s="3">
        <v>12720</v>
      </c>
      <c r="B2" s="3" t="s">
        <v>3</v>
      </c>
      <c r="C2" s="3" t="s">
        <v>11</v>
      </c>
      <c r="D2" s="6">
        <v>0</v>
      </c>
      <c r="E2" s="10">
        <v>7.9031000000000002</v>
      </c>
      <c r="H2" s="10"/>
    </row>
    <row r="3" spans="1:8" x14ac:dyDescent="0.25">
      <c r="A3" s="3">
        <v>12720</v>
      </c>
      <c r="B3" s="3" t="s">
        <v>3</v>
      </c>
      <c r="C3" s="3" t="s">
        <v>11</v>
      </c>
      <c r="D3" s="6">
        <v>1.5</v>
      </c>
      <c r="E3" s="10">
        <v>6.3673999999999999</v>
      </c>
      <c r="H3" s="10"/>
    </row>
    <row r="4" spans="1:8" x14ac:dyDescent="0.25">
      <c r="A4" s="3">
        <v>12720</v>
      </c>
      <c r="B4" s="3" t="s">
        <v>3</v>
      </c>
      <c r="C4" s="3" t="s">
        <v>11</v>
      </c>
      <c r="D4" s="6">
        <v>3</v>
      </c>
      <c r="E4" s="10">
        <v>3.6989999999999998</v>
      </c>
      <c r="H4" s="10"/>
    </row>
    <row r="5" spans="1:8" x14ac:dyDescent="0.25">
      <c r="A5" s="3">
        <v>12720</v>
      </c>
      <c r="B5" s="3" t="s">
        <v>3</v>
      </c>
      <c r="C5" s="3" t="s">
        <v>11</v>
      </c>
      <c r="D5" s="6">
        <v>4.5</v>
      </c>
      <c r="E5" s="10">
        <v>3.5185</v>
      </c>
      <c r="H5" s="10"/>
    </row>
    <row r="6" spans="1:8" x14ac:dyDescent="0.25">
      <c r="A6" s="3">
        <v>12720</v>
      </c>
      <c r="B6" s="3" t="s">
        <v>3</v>
      </c>
      <c r="C6" s="3" t="s">
        <v>11</v>
      </c>
      <c r="D6" s="6">
        <v>6</v>
      </c>
      <c r="E6" s="10">
        <v>2.8195000000000001</v>
      </c>
    </row>
    <row r="7" spans="1:8" x14ac:dyDescent="0.25">
      <c r="A7" s="3">
        <v>12720</v>
      </c>
      <c r="B7" s="3" t="s">
        <v>3</v>
      </c>
      <c r="C7" s="3" t="s">
        <v>11</v>
      </c>
      <c r="D7" s="6">
        <v>7.5</v>
      </c>
      <c r="E7" s="10">
        <v>2.8195000000000001</v>
      </c>
    </row>
    <row r="8" spans="1:8" x14ac:dyDescent="0.25">
      <c r="A8" s="3">
        <v>12720</v>
      </c>
      <c r="B8" s="3" t="s">
        <v>4</v>
      </c>
      <c r="C8" s="3" t="s">
        <v>11</v>
      </c>
      <c r="D8" s="6">
        <v>0</v>
      </c>
      <c r="E8" s="10">
        <v>7.8632999999999997</v>
      </c>
    </row>
    <row r="9" spans="1:8" x14ac:dyDescent="0.25">
      <c r="A9" s="3">
        <v>12720</v>
      </c>
      <c r="B9" s="3" t="s">
        <v>4</v>
      </c>
      <c r="C9" s="3" t="s">
        <v>11</v>
      </c>
      <c r="D9" s="6">
        <v>1.5</v>
      </c>
      <c r="E9" s="10">
        <v>6.6021000000000001</v>
      </c>
    </row>
    <row r="10" spans="1:8" x14ac:dyDescent="0.25">
      <c r="A10" s="3">
        <v>12720</v>
      </c>
      <c r="B10" s="3" t="s">
        <v>4</v>
      </c>
      <c r="C10" s="3" t="s">
        <v>11</v>
      </c>
      <c r="D10" s="6">
        <v>3</v>
      </c>
      <c r="E10" s="10">
        <v>4.3221999999999996</v>
      </c>
    </row>
    <row r="11" spans="1:8" x14ac:dyDescent="0.25">
      <c r="A11" s="3">
        <v>12720</v>
      </c>
      <c r="B11" s="3" t="s">
        <v>4</v>
      </c>
      <c r="C11" s="3" t="s">
        <v>11</v>
      </c>
      <c r="D11" s="6">
        <v>4.5</v>
      </c>
      <c r="E11" s="10">
        <v>3.4314</v>
      </c>
    </row>
    <row r="12" spans="1:8" x14ac:dyDescent="0.25">
      <c r="A12" s="3">
        <v>12720</v>
      </c>
      <c r="B12" s="3" t="s">
        <v>4</v>
      </c>
      <c r="C12" s="3" t="s">
        <v>11</v>
      </c>
      <c r="D12" s="6">
        <v>6</v>
      </c>
      <c r="E12" s="10">
        <v>2.6021000000000001</v>
      </c>
    </row>
    <row r="13" spans="1:8" x14ac:dyDescent="0.25">
      <c r="A13" s="3">
        <v>12720</v>
      </c>
      <c r="B13" s="3" t="s">
        <v>4</v>
      </c>
      <c r="C13" s="3" t="s">
        <v>11</v>
      </c>
      <c r="D13" s="6">
        <v>7.5</v>
      </c>
      <c r="E13" s="10">
        <v>3.9474</v>
      </c>
    </row>
    <row r="14" spans="1:8" x14ac:dyDescent="0.25">
      <c r="A14" s="3">
        <v>12720</v>
      </c>
      <c r="B14" s="3" t="s">
        <v>5</v>
      </c>
      <c r="C14" s="3" t="s">
        <v>11</v>
      </c>
      <c r="D14" s="6">
        <v>0</v>
      </c>
      <c r="E14" s="10">
        <v>8.0792000000000002</v>
      </c>
    </row>
    <row r="15" spans="1:8" x14ac:dyDescent="0.25">
      <c r="A15" s="3">
        <v>12720</v>
      </c>
      <c r="B15" s="3" t="s">
        <v>5</v>
      </c>
      <c r="C15" s="3" t="s">
        <v>11</v>
      </c>
      <c r="D15" s="6">
        <v>1.5</v>
      </c>
      <c r="E15" s="10">
        <v>6.6989999999999998</v>
      </c>
    </row>
    <row r="16" spans="1:8" x14ac:dyDescent="0.25">
      <c r="A16" s="3">
        <v>12720</v>
      </c>
      <c r="B16" s="3" t="s">
        <v>5</v>
      </c>
      <c r="C16" s="3" t="s">
        <v>11</v>
      </c>
      <c r="D16" s="6">
        <v>3</v>
      </c>
      <c r="E16" s="10">
        <v>4.0128000000000004</v>
      </c>
    </row>
    <row r="17" spans="1:5" x14ac:dyDescent="0.25">
      <c r="A17" s="3">
        <v>12720</v>
      </c>
      <c r="B17" s="3" t="s">
        <v>5</v>
      </c>
      <c r="C17" s="3" t="s">
        <v>11</v>
      </c>
      <c r="D17" s="6">
        <v>4.5</v>
      </c>
      <c r="E17" s="10">
        <v>4.0293999999999999</v>
      </c>
    </row>
    <row r="18" spans="1:5" x14ac:dyDescent="0.25">
      <c r="A18" s="3">
        <v>12720</v>
      </c>
      <c r="B18" s="3" t="s">
        <v>5</v>
      </c>
      <c r="C18" s="3" t="s">
        <v>11</v>
      </c>
      <c r="D18" s="6">
        <v>6</v>
      </c>
      <c r="E18" s="10">
        <v>3.5390999999999999</v>
      </c>
    </row>
    <row r="19" spans="1:5" x14ac:dyDescent="0.25">
      <c r="A19" s="3">
        <v>12720</v>
      </c>
      <c r="B19" s="3" t="s">
        <v>5</v>
      </c>
      <c r="C19" s="3" t="s">
        <v>11</v>
      </c>
      <c r="D19" s="6">
        <v>7.5</v>
      </c>
      <c r="E19" s="10">
        <v>3.0792000000000002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34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x14ac:dyDescent="0.25">
      <c r="A2" s="6">
        <v>0</v>
      </c>
      <c r="B2" s="6">
        <v>8.0681999999999992</v>
      </c>
      <c r="C2" s="6">
        <f t="shared" ref="C2:C19" si="0">LOG((10^$G$5)/(1+10^$G$2)*(10^(-1*(A2/$G$3)^$G$4+$G$2)+10^(-1*(A2/$G$6)^$G$4)))</f>
        <v>8.1336022009562186</v>
      </c>
      <c r="D2" s="6">
        <f t="shared" ref="D2:D19" si="1" xml:space="preserve"> (B2 - C2)^2</f>
        <v>4.2774478899177066E-3</v>
      </c>
      <c r="E2" s="6"/>
      <c r="F2" s="6" t="s">
        <v>26</v>
      </c>
      <c r="G2" s="10">
        <v>3.7340858254969689</v>
      </c>
      <c r="H2" s="10">
        <v>0.46160628937990811</v>
      </c>
      <c r="I2" s="6"/>
      <c r="J2" s="6"/>
      <c r="K2" s="6"/>
      <c r="L2" s="8" t="s">
        <v>29</v>
      </c>
      <c r="M2" s="10">
        <v>0.31305690778264833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6">
        <v>1.5</v>
      </c>
      <c r="B3" s="6">
        <v>6.6989999999999998</v>
      </c>
      <c r="C3" s="6">
        <f t="shared" si="0"/>
        <v>6.8695211366758953</v>
      </c>
      <c r="D3" s="6">
        <f t="shared" si="1"/>
        <v>2.9077458053239403E-2</v>
      </c>
      <c r="E3" s="6"/>
      <c r="F3" s="6" t="s">
        <v>25</v>
      </c>
      <c r="G3" s="10">
        <v>1.3299681096137799</v>
      </c>
      <c r="H3" s="10">
        <v>0.29232148315906931</v>
      </c>
      <c r="I3" s="6"/>
      <c r="J3" s="6"/>
      <c r="K3" s="6"/>
      <c r="L3" s="8" t="s">
        <v>32</v>
      </c>
      <c r="M3" s="10">
        <f>SQRT(M2)</f>
        <v>0.55951488611354061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x14ac:dyDescent="0.25">
      <c r="A4" s="6">
        <v>3</v>
      </c>
      <c r="B4" s="6">
        <v>3.7242999999999999</v>
      </c>
      <c r="C4" s="6">
        <f t="shared" si="0"/>
        <v>4.1792575390948334</v>
      </c>
      <c r="D4" s="6">
        <f t="shared" si="1"/>
        <v>0.20698636237922696</v>
      </c>
      <c r="E4" s="6"/>
      <c r="F4" s="6" t="s">
        <v>23</v>
      </c>
      <c r="G4" s="10">
        <v>1.9555603385827243</v>
      </c>
      <c r="H4" s="10">
        <v>1.0072976408170164</v>
      </c>
      <c r="I4" s="6"/>
      <c r="J4" s="6"/>
      <c r="K4" s="6"/>
      <c r="L4" s="8" t="s">
        <v>30</v>
      </c>
      <c r="M4" s="10">
        <v>0.9395958621842444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5">
      <c r="A5" s="6">
        <v>4.5</v>
      </c>
      <c r="B5" s="6">
        <v>3</v>
      </c>
      <c r="C5" s="6">
        <f t="shared" si="0"/>
        <v>3.7995646959413789</v>
      </c>
      <c r="D5" s="6">
        <f t="shared" si="1"/>
        <v>0.63930370299582973</v>
      </c>
      <c r="E5" s="6"/>
      <c r="F5" s="6" t="s">
        <v>18</v>
      </c>
      <c r="G5" s="10">
        <v>8.1336022009562186</v>
      </c>
      <c r="H5" s="10">
        <v>0.33508233842515689</v>
      </c>
      <c r="I5" s="6"/>
      <c r="J5" s="6"/>
      <c r="K5" s="6"/>
      <c r="L5" s="8" t="s">
        <v>31</v>
      </c>
      <c r="M5" s="10">
        <v>0.92665211836658246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6">
        <v>6</v>
      </c>
      <c r="B6" s="6">
        <v>3.8020999999999998</v>
      </c>
      <c r="C6" s="6">
        <f t="shared" si="0"/>
        <v>3.3465447741845087</v>
      </c>
      <c r="D6" s="6">
        <f t="shared" si="1"/>
        <v>0.2075305637678031</v>
      </c>
      <c r="E6" s="6"/>
      <c r="F6" s="6" t="s">
        <v>27</v>
      </c>
      <c r="G6" s="10">
        <v>5.8439314098799757</v>
      </c>
      <c r="H6" s="10">
        <v>1.325976351008525</v>
      </c>
      <c r="I6" s="6"/>
      <c r="J6" s="6"/>
      <c r="K6" s="6"/>
      <c r="L6" s="2" t="s">
        <v>33</v>
      </c>
      <c r="M6" s="9" t="s">
        <v>34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6">
        <v>7.5</v>
      </c>
      <c r="B7" s="6">
        <v>3.2694999999999999</v>
      </c>
      <c r="C7" s="6">
        <f t="shared" si="0"/>
        <v>2.7705266211178992</v>
      </c>
      <c r="D7" s="6">
        <f t="shared" si="1"/>
        <v>0.2489744328330204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6">
        <v>1E-3</v>
      </c>
      <c r="B8" s="6">
        <v>8.2553000000000001</v>
      </c>
      <c r="C8" s="6">
        <f t="shared" si="0"/>
        <v>8.1336014228044338</v>
      </c>
      <c r="D8" s="6">
        <f t="shared" si="1"/>
        <v>1.4810543691425213E-2</v>
      </c>
      <c r="E8" s="6"/>
      <c r="F8" s="6" t="s">
        <v>37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6">
        <v>1.5009999999999999</v>
      </c>
      <c r="B9" s="6">
        <v>6.6989999999999998</v>
      </c>
      <c r="C9" s="6">
        <f t="shared" si="0"/>
        <v>6.8678755923705355</v>
      </c>
      <c r="D9" s="6">
        <f t="shared" si="1"/>
        <v>2.8518965698499307E-2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6">
        <v>3.0009999999999999</v>
      </c>
      <c r="B10" s="6">
        <v>4.4099000000000004</v>
      </c>
      <c r="C10" s="6">
        <f t="shared" si="0"/>
        <v>4.178744987263042</v>
      </c>
      <c r="D10" s="6">
        <f t="shared" si="1"/>
        <v>5.343263991342339E-2</v>
      </c>
      <c r="E10" s="6"/>
      <c r="F10" s="6" t="s">
        <v>39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6">
        <v>4.5010000000000003</v>
      </c>
      <c r="B11" s="6">
        <v>4.3075000000000001</v>
      </c>
      <c r="C11" s="6">
        <f t="shared" si="0"/>
        <v>3.7993039812699227</v>
      </c>
      <c r="D11" s="6">
        <f t="shared" si="1"/>
        <v>0.25826319345310111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6">
        <v>6.0010000000000003</v>
      </c>
      <c r="B12" s="6">
        <v>2.7782</v>
      </c>
      <c r="C12" s="6">
        <f t="shared" si="0"/>
        <v>3.3462015813830694</v>
      </c>
      <c r="D12" s="6">
        <f t="shared" si="1"/>
        <v>0.32262579645366768</v>
      </c>
      <c r="E12" s="6"/>
      <c r="F12" s="20" t="s">
        <v>41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6">
        <v>7.0010000000000003</v>
      </c>
      <c r="B13" s="6">
        <v>1.7782</v>
      </c>
      <c r="C13" s="6">
        <f t="shared" si="0"/>
        <v>2.9757200825694832</v>
      </c>
      <c r="D13" s="6">
        <f t="shared" si="1"/>
        <v>1.4340543481572219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A14" s="6">
        <v>1.5E-3</v>
      </c>
      <c r="B14" s="6">
        <v>8.0792000000000002</v>
      </c>
      <c r="C14" s="6">
        <f t="shared" si="0"/>
        <v>8.1336004813801193</v>
      </c>
      <c r="D14" s="6">
        <f t="shared" si="1"/>
        <v>2.9594123743886852E-3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A15" s="6">
        <v>1.5015000000000001</v>
      </c>
      <c r="B15" s="6">
        <v>7.2041000000000004</v>
      </c>
      <c r="C15" s="6">
        <f t="shared" si="0"/>
        <v>6.867052433302697</v>
      </c>
      <c r="D15" s="6">
        <f t="shared" si="1"/>
        <v>0.11360106221657318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5">
      <c r="A16" s="6">
        <v>3.0015000000000001</v>
      </c>
      <c r="B16" s="6">
        <v>4.4099000000000004</v>
      </c>
      <c r="C16" s="6">
        <f t="shared" si="0"/>
        <v>4.1784894275362241</v>
      </c>
      <c r="D16" s="6">
        <f t="shared" si="1"/>
        <v>5.3550853048012652E-2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6">
        <v>4.5015000000000001</v>
      </c>
      <c r="B17" s="6">
        <v>3.9030999999999998</v>
      </c>
      <c r="C17" s="6">
        <f t="shared" si="0"/>
        <v>3.7991736031810905</v>
      </c>
      <c r="D17" s="6">
        <f t="shared" si="1"/>
        <v>1.0800695955761391E-2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6">
        <v>6.0015000000000001</v>
      </c>
      <c r="B18" s="6">
        <v>4.2041000000000004</v>
      </c>
      <c r="C18" s="6">
        <f t="shared" si="0"/>
        <v>3.3460299644877702</v>
      </c>
      <c r="D18" s="6">
        <f t="shared" si="1"/>
        <v>0.73628418584395994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A19" s="6">
        <v>7.5015000000000001</v>
      </c>
      <c r="B19" s="6">
        <v>2.9030999999999998</v>
      </c>
      <c r="C19" s="6">
        <f t="shared" si="0"/>
        <v>2.7698894740194842</v>
      </c>
      <c r="D19" s="6">
        <f t="shared" si="1"/>
        <v>1.7745044232005631E-2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5" t="s">
        <v>15</v>
      </c>
      <c r="B20" s="6"/>
      <c r="C20" s="6"/>
      <c r="D20" s="6">
        <f>SUM(D2:D19)</f>
        <v>4.382796708957077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5">
      <c r="A23" s="6">
        <v>0</v>
      </c>
      <c r="B23" s="6"/>
      <c r="C23" s="6">
        <f>LOG((10^$G$5)/(1+10^$G$2)*(10^(-1*(A23/$G$3)^$G$4+$G$2)+10^(-1*(A23/$G$6)^$G$4)))</f>
        <v>8.1336022009562186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5">
      <c r="A24" s="6">
        <v>7.5014999999999998E-2</v>
      </c>
      <c r="B24" s="6"/>
      <c r="C24" s="6">
        <f t="shared" ref="C24:C87" si="2">LOG((10^$G$5)/(1+10^$G$2)*(10^(-1*(A24/$G$3)^$G$4+$G$2)+10^(-1*(A24/$G$6)^$G$4)))</f>
        <v>8.1299878584952801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5">
      <c r="A25" s="6">
        <v>0.15003</v>
      </c>
      <c r="B25" s="6"/>
      <c r="C25" s="6">
        <f t="shared" si="2"/>
        <v>8.1195834037731167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6">
        <v>0.225045</v>
      </c>
      <c r="B26" s="6"/>
      <c r="C26" s="6">
        <f t="shared" si="2"/>
        <v>8.1026232724491152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5">
      <c r="A27" s="6">
        <v>0.30005999999999999</v>
      </c>
      <c r="B27" s="6"/>
      <c r="C27" s="6">
        <f t="shared" si="2"/>
        <v>8.0792284139957289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5">
      <c r="A28" s="6">
        <v>0.37507499999999999</v>
      </c>
      <c r="B28" s="6"/>
      <c r="C28" s="6">
        <f t="shared" si="2"/>
        <v>8.0494820099595064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5">
      <c r="A29" s="6">
        <v>0.45008999999999999</v>
      </c>
      <c r="B29" s="6"/>
      <c r="C29" s="6">
        <f t="shared" si="2"/>
        <v>8.0134475711563926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5">
      <c r="A30" s="6">
        <v>0.52510499999999993</v>
      </c>
      <c r="B30" s="6"/>
      <c r="C30" s="6">
        <f t="shared" si="2"/>
        <v>7.9711765134214883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5">
      <c r="A31" s="6">
        <v>0.60011999999999999</v>
      </c>
      <c r="B31" s="6"/>
      <c r="C31" s="6">
        <f t="shared" si="2"/>
        <v>7.9227120921232412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5">
      <c r="A32" s="6">
        <v>0.67513500000000004</v>
      </c>
      <c r="B32" s="6"/>
      <c r="C32" s="6">
        <f t="shared" si="2"/>
        <v>7.8680917285850613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5">
      <c r="A33" s="6">
        <v>0.75015000000000009</v>
      </c>
      <c r="B33" s="6"/>
      <c r="C33" s="6">
        <f t="shared" si="2"/>
        <v>7.8073485201352071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5">
      <c r="A34" s="6">
        <v>0.82516500000000015</v>
      </c>
      <c r="B34" s="6"/>
      <c r="C34" s="6">
        <f t="shared" si="2"/>
        <v>7.7405122998711269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5">
      <c r="A35" s="6">
        <v>0.9001800000000002</v>
      </c>
      <c r="B35" s="6"/>
      <c r="C35" s="6">
        <f t="shared" si="2"/>
        <v>7.667610439226908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5">
      <c r="A36" s="6">
        <v>0.97519500000000026</v>
      </c>
      <c r="B36" s="6"/>
      <c r="C36" s="6">
        <f t="shared" si="2"/>
        <v>7.5886685088420665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5">
      <c r="A37" s="6">
        <v>1.0502100000000003</v>
      </c>
      <c r="B37" s="6"/>
      <c r="C37" s="6">
        <f t="shared" si="2"/>
        <v>7.5037108778214439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5">
      <c r="A38" s="6">
        <v>1.1252250000000004</v>
      </c>
      <c r="B38" s="6"/>
      <c r="C38" s="6">
        <f t="shared" si="2"/>
        <v>7.4127613181195029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5">
      <c r="A39" s="6">
        <v>1.2002400000000004</v>
      </c>
      <c r="B39" s="6"/>
      <c r="C39" s="6">
        <f t="shared" si="2"/>
        <v>7.3158436819005104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5">
      <c r="A40" s="6">
        <v>1.2752550000000005</v>
      </c>
      <c r="B40" s="6"/>
      <c r="C40" s="6">
        <f t="shared" si="2"/>
        <v>7.2129827335732672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5">
      <c r="A41" s="6">
        <v>1.3502700000000005</v>
      </c>
      <c r="B41" s="6"/>
      <c r="C41" s="6">
        <f t="shared" si="2"/>
        <v>7.1042052467138621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5">
      <c r="A42" s="6">
        <v>1.4252850000000006</v>
      </c>
      <c r="B42" s="6"/>
      <c r="C42" s="6">
        <f t="shared" si="2"/>
        <v>6.9895415246454515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5">
      <c r="A43" s="6">
        <v>1.5003000000000006</v>
      </c>
      <c r="B43" s="6"/>
      <c r="C43" s="6">
        <f t="shared" si="2"/>
        <v>6.8690275817255468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5">
      <c r="A44" s="6">
        <v>1.5753150000000007</v>
      </c>
      <c r="B44" s="6"/>
      <c r="C44" s="6">
        <f t="shared" si="2"/>
        <v>6.7427083463027815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5">
      <c r="A45" s="6">
        <v>1.6503300000000007</v>
      </c>
      <c r="B45" s="6"/>
      <c r="C45" s="6">
        <f t="shared" si="2"/>
        <v>6.6106424410831242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5">
      <c r="A46" s="6">
        <v>1.7253450000000008</v>
      </c>
      <c r="B46" s="6"/>
      <c r="C46" s="6">
        <f t="shared" si="2"/>
        <v>6.4729094013949782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5">
      <c r="A47" s="6">
        <v>1.8003600000000008</v>
      </c>
      <c r="B47" s="6"/>
      <c r="C47" s="6">
        <f t="shared" si="2"/>
        <v>6.3296206652880187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5">
      <c r="A48" s="6">
        <v>1.8753750000000009</v>
      </c>
      <c r="B48" s="6"/>
      <c r="C48" s="6">
        <f t="shared" si="2"/>
        <v>6.1809363949666984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5">
      <c r="A49" s="6">
        <v>1.950390000000001</v>
      </c>
      <c r="B49" s="6"/>
      <c r="C49" s="6">
        <f t="shared" si="2"/>
        <v>6.0270912723770262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5">
      <c r="A50" s="6">
        <v>2.025405000000001</v>
      </c>
      <c r="B50" s="6"/>
      <c r="C50" s="6">
        <f t="shared" si="2"/>
        <v>5.8684339503792087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5">
      <c r="A51" s="6">
        <v>2.1004200000000011</v>
      </c>
      <c r="B51" s="6"/>
      <c r="C51" s="6">
        <f t="shared" si="2"/>
        <v>5.705486814015873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5">
      <c r="A52" s="6">
        <v>2.1754350000000011</v>
      </c>
      <c r="B52" s="6"/>
      <c r="C52" s="6">
        <f t="shared" si="2"/>
        <v>5.53903466473606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5">
      <c r="A53" s="6">
        <v>2.2504500000000012</v>
      </c>
      <c r="B53" s="6"/>
      <c r="C53" s="6">
        <f t="shared" si="2"/>
        <v>5.3702512674214598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5">
      <c r="A54" s="6">
        <v>2.3254650000000012</v>
      </c>
      <c r="B54" s="6"/>
      <c r="C54" s="6">
        <f t="shared" si="2"/>
        <v>5.2008671610395911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5">
      <c r="A55" s="6">
        <v>2.4004800000000013</v>
      </c>
      <c r="B55" s="6"/>
      <c r="C55" s="6">
        <f t="shared" si="2"/>
        <v>5.0333619722170289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5">
      <c r="A56" s="6">
        <v>2.4754950000000013</v>
      </c>
      <c r="B56" s="6"/>
      <c r="C56" s="6">
        <f t="shared" si="2"/>
        <v>4.8711170527948848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5">
      <c r="A57" s="6">
        <v>2.5505100000000014</v>
      </c>
      <c r="B57" s="6"/>
      <c r="C57" s="6">
        <f t="shared" si="2"/>
        <v>4.718386174184876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5">
      <c r="A58" s="6">
        <v>2.6255250000000014</v>
      </c>
      <c r="B58" s="6"/>
      <c r="C58" s="6">
        <f t="shared" si="2"/>
        <v>4.5798781523858993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5">
      <c r="A59" s="6">
        <v>2.7005400000000015</v>
      </c>
      <c r="B59" s="6"/>
      <c r="C59" s="6">
        <f t="shared" si="2"/>
        <v>4.4598281613200506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5">
      <c r="A60" s="6">
        <v>2.7755550000000015</v>
      </c>
      <c r="B60" s="6"/>
      <c r="C60" s="6">
        <f t="shared" si="2"/>
        <v>4.3607872471692506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5">
      <c r="A61" s="6">
        <v>2.8505700000000016</v>
      </c>
      <c r="B61" s="6"/>
      <c r="C61" s="6">
        <f t="shared" si="2"/>
        <v>4.2827825356238218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5">
      <c r="A62" s="6">
        <v>2.9255850000000017</v>
      </c>
      <c r="B62" s="6"/>
      <c r="C62" s="6">
        <f t="shared" si="2"/>
        <v>4.2234366100564671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5">
      <c r="A63" s="6">
        <v>3.0006000000000017</v>
      </c>
      <c r="B63" s="6"/>
      <c r="C63" s="6">
        <f t="shared" si="2"/>
        <v>4.1789497784822824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5">
      <c r="A64" s="6">
        <v>3.0756150000000018</v>
      </c>
      <c r="B64" s="6"/>
      <c r="C64" s="6">
        <f t="shared" si="2"/>
        <v>4.1452738071557915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25">
      <c r="A65" s="6">
        <v>3.1506300000000018</v>
      </c>
      <c r="B65" s="6"/>
      <c r="C65" s="6">
        <f t="shared" si="2"/>
        <v>4.1189068372659401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25">
      <c r="A66" s="6">
        <v>3.2256450000000019</v>
      </c>
      <c r="B66" s="6"/>
      <c r="C66" s="6">
        <f t="shared" si="2"/>
        <v>4.0971896336528983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5">
      <c r="A67" s="6">
        <v>3.3006600000000019</v>
      </c>
      <c r="B67" s="6"/>
      <c r="C67" s="6">
        <f t="shared" si="2"/>
        <v>4.0782696044365645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5">
      <c r="A68" s="6">
        <v>3.375675000000002</v>
      </c>
      <c r="B68" s="6"/>
      <c r="C68" s="6">
        <f t="shared" si="2"/>
        <v>4.0609296718041508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5">
      <c r="A69" s="6">
        <v>3.450690000000002</v>
      </c>
      <c r="B69" s="6"/>
      <c r="C69" s="6">
        <f t="shared" si="2"/>
        <v>4.044402584119247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5">
      <c r="A70" s="6">
        <v>3.5257050000000021</v>
      </c>
      <c r="B70" s="6"/>
      <c r="C70" s="6">
        <f t="shared" si="2"/>
        <v>4.0282191344605378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5">
      <c r="A71" s="6">
        <v>3.6007200000000021</v>
      </c>
      <c r="B71" s="6"/>
      <c r="C71" s="6">
        <f t="shared" si="2"/>
        <v>4.0120991101699017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5">
      <c r="A72" s="6">
        <v>3.6757350000000022</v>
      </c>
      <c r="B72" s="6"/>
      <c r="C72" s="6">
        <f t="shared" si="2"/>
        <v>3.9958784437342865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5">
      <c r="A73" s="6">
        <v>3.7507500000000022</v>
      </c>
      <c r="B73" s="6"/>
      <c r="C73" s="6">
        <f t="shared" si="2"/>
        <v>3.9794627446736937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25">
      <c r="A74" s="6">
        <v>3.8257650000000023</v>
      </c>
      <c r="B74" s="6"/>
      <c r="C74" s="6">
        <f t="shared" si="2"/>
        <v>3.9627985997070638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5">
      <c r="A75" s="6">
        <v>3.9007800000000024</v>
      </c>
      <c r="B75" s="6"/>
      <c r="C75" s="6">
        <f t="shared" si="2"/>
        <v>3.9458562775169392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5">
      <c r="A76" s="6">
        <v>3.9757950000000024</v>
      </c>
      <c r="B76" s="6"/>
      <c r="C76" s="6">
        <f t="shared" si="2"/>
        <v>3.9286195154755519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5">
      <c r="A77" s="6">
        <v>4.050810000000002</v>
      </c>
      <c r="B77" s="6"/>
      <c r="C77" s="6">
        <f t="shared" si="2"/>
        <v>3.9110795950686805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5">
      <c r="A78" s="6">
        <v>4.1258250000000016</v>
      </c>
      <c r="B78" s="6"/>
      <c r="C78" s="6">
        <f t="shared" si="2"/>
        <v>3.8932319611303661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5">
      <c r="A79" s="6">
        <v>4.2008400000000012</v>
      </c>
      <c r="B79" s="6"/>
      <c r="C79" s="6">
        <f t="shared" si="2"/>
        <v>3.8750743225299682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5">
      <c r="A80" s="6">
        <v>4.2758550000000008</v>
      </c>
      <c r="B80" s="6"/>
      <c r="C80" s="6">
        <f t="shared" si="2"/>
        <v>3.8566056011383423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5">
      <c r="A81" s="6">
        <v>4.3508700000000005</v>
      </c>
      <c r="B81" s="6"/>
      <c r="C81" s="6">
        <f t="shared" si="2"/>
        <v>3.837825358759102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5">
      <c r="A82" s="6">
        <v>4.4258850000000001</v>
      </c>
      <c r="B82" s="6"/>
      <c r="C82" s="6">
        <f t="shared" si="2"/>
        <v>3.8187334892041265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5">
      <c r="A83" s="6">
        <v>4.5008999999999997</v>
      </c>
      <c r="B83" s="6"/>
      <c r="C83" s="6">
        <f t="shared" si="2"/>
        <v>3.7993300552274447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5">
      <c r="A84" s="6">
        <v>4.5759149999999993</v>
      </c>
      <c r="B84" s="6"/>
      <c r="C84" s="6">
        <f t="shared" si="2"/>
        <v>3.7796152034212369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6">
        <v>4.6509299999999989</v>
      </c>
      <c r="B85" s="6"/>
      <c r="C85" s="6">
        <f t="shared" si="2"/>
        <v>3.7595891204525693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5">
      <c r="A86" s="6">
        <v>4.7259449999999985</v>
      </c>
      <c r="B86" s="6"/>
      <c r="C86" s="6">
        <f t="shared" si="2"/>
        <v>3.7392520109015837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6">
        <v>4.8009599999999981</v>
      </c>
      <c r="B87" s="6"/>
      <c r="C87" s="6">
        <f t="shared" si="2"/>
        <v>3.718604086222947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5">
      <c r="A88" s="6">
        <v>4.8759749999999977</v>
      </c>
      <c r="B88" s="6"/>
      <c r="C88" s="6">
        <f t="shared" ref="C88:C123" si="3">LOG((10^$G$5)/(1+10^$G$2)*(10^(-1*(A88/$G$3)^$G$4+$G$2)+10^(-1*(A88/$G$6)^$G$4)))</f>
        <v>3.6976455593518818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5">
      <c r="A89" s="6">
        <v>4.9509899999999973</v>
      </c>
      <c r="B89" s="6"/>
      <c r="C89" s="6">
        <f t="shared" si="3"/>
        <v>3.6763766421326878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5">
      <c r="A90" s="6">
        <v>5.0260049999999969</v>
      </c>
      <c r="B90" s="6"/>
      <c r="C90" s="6">
        <f t="shared" si="3"/>
        <v>3.6547975441375264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5">
      <c r="A91" s="6">
        <v>5.1010199999999966</v>
      </c>
      <c r="B91" s="6"/>
      <c r="C91" s="6">
        <f t="shared" si="3"/>
        <v>3.6329084721592233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5">
      <c r="A92" s="6">
        <v>5.1760349999999962</v>
      </c>
      <c r="B92" s="6"/>
      <c r="C92" s="6">
        <f t="shared" si="3"/>
        <v>3.6107096300251542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5">
      <c r="A93" s="6">
        <v>5.2510499999999958</v>
      </c>
      <c r="B93" s="6"/>
      <c r="C93" s="6">
        <f t="shared" si="3"/>
        <v>3.5882012185608443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5">
      <c r="A94" s="6">
        <v>5.3260649999999954</v>
      </c>
      <c r="B94" s="6"/>
      <c r="C94" s="6">
        <f t="shared" si="3"/>
        <v>3.5653834356213197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5">
      <c r="A95" s="6">
        <v>5.401079999999995</v>
      </c>
      <c r="B95" s="6"/>
      <c r="C95" s="6">
        <f t="shared" si="3"/>
        <v>3.5422564761516258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5">
      <c r="A96" s="6">
        <v>5.4760949999999946</v>
      </c>
      <c r="B96" s="6"/>
      <c r="C96" s="6">
        <f t="shared" si="3"/>
        <v>3.5188205322586557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5">
      <c r="A97" s="6">
        <v>5.5511099999999942</v>
      </c>
      <c r="B97" s="6"/>
      <c r="C97" s="6">
        <f t="shared" si="3"/>
        <v>3.4950757932861909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5">
      <c r="A98" s="6">
        <v>5.6261249999999938</v>
      </c>
      <c r="B98" s="6"/>
      <c r="C98" s="6">
        <f t="shared" si="3"/>
        <v>3.4710224458895991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5">
      <c r="A99" s="6">
        <v>5.7011399999999934</v>
      </c>
      <c r="B99" s="6"/>
      <c r="C99" s="6">
        <f t="shared" si="3"/>
        <v>3.4466606741086752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5">
      <c r="A100" s="6">
        <v>5.776154999999993</v>
      </c>
      <c r="B100" s="6"/>
      <c r="C100" s="6">
        <f t="shared" si="3"/>
        <v>3.4219906594380749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5">
      <c r="A101" s="6">
        <v>5.8511699999999927</v>
      </c>
      <c r="B101" s="6"/>
      <c r="C101" s="6">
        <f t="shared" si="3"/>
        <v>3.3970125808951601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5">
      <c r="A102" s="6">
        <v>5.9261849999999923</v>
      </c>
      <c r="B102" s="6"/>
      <c r="C102" s="6">
        <f t="shared" si="3"/>
        <v>3.3717266150852718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5">
      <c r="A103" s="6">
        <v>6.0011999999999919</v>
      </c>
      <c r="B103" s="6"/>
      <c r="C103" s="6">
        <f t="shared" si="3"/>
        <v>3.3461329362645142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5">
      <c r="A104" s="6">
        <v>6.0762149999999915</v>
      </c>
      <c r="B104" s="6"/>
      <c r="C104" s="6">
        <f t="shared" si="3"/>
        <v>3.3202317164001456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5">
      <c r="A105" s="6">
        <v>6.1512299999999911</v>
      </c>
      <c r="B105" s="6"/>
      <c r="C105" s="6">
        <f t="shared" si="3"/>
        <v>3.2940231252286951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5">
      <c r="A106" s="6">
        <v>6.2262449999999907</v>
      </c>
      <c r="B106" s="6"/>
      <c r="C106" s="6">
        <f t="shared" si="3"/>
        <v>3.2675073303119113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5">
      <c r="A107" s="6">
        <v>6.3012599999999903</v>
      </c>
      <c r="B107" s="6"/>
      <c r="C107" s="6">
        <f t="shared" si="3"/>
        <v>3.2406844970906459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5">
      <c r="A108" s="6">
        <v>6.3762749999999899</v>
      </c>
      <c r="B108" s="6"/>
      <c r="C108" s="6">
        <f t="shared" si="3"/>
        <v>3.213554788936773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5">
      <c r="A109" s="6">
        <v>6.4512899999999895</v>
      </c>
      <c r="B109" s="6"/>
      <c r="C109" s="6">
        <f t="shared" si="3"/>
        <v>3.1861183672032407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5">
      <c r="A110" s="6">
        <v>6.5263049999999891</v>
      </c>
      <c r="B110" s="6"/>
      <c r="C110" s="6">
        <f t="shared" si="3"/>
        <v>3.1583753912723385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5">
      <c r="A111" s="6">
        <v>6.6013199999999888</v>
      </c>
      <c r="B111" s="6"/>
      <c r="C111" s="6">
        <f t="shared" si="3"/>
        <v>3.1303260186022661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5">
      <c r="A112" s="6">
        <v>6.6763349999999884</v>
      </c>
      <c r="B112" s="6"/>
      <c r="C112" s="6">
        <f t="shared" si="3"/>
        <v>3.1019704047720853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5">
      <c r="A113" s="6">
        <v>6.751349999999988</v>
      </c>
      <c r="B113" s="6"/>
      <c r="C113" s="6">
        <f t="shared" si="3"/>
        <v>3.0733087035251208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5">
      <c r="A114" s="6">
        <v>6.8263649999999876</v>
      </c>
      <c r="B114" s="6"/>
      <c r="C114" s="6">
        <f t="shared" si="3"/>
        <v>3.0443410668108863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5">
      <c r="A115" s="6">
        <v>6.9013799999999872</v>
      </c>
      <c r="B115" s="6"/>
      <c r="C115" s="6">
        <f t="shared" si="3"/>
        <v>3.015067644825606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5">
      <c r="A116" s="6">
        <v>6.9763949999999868</v>
      </c>
      <c r="B116" s="6"/>
      <c r="C116" s="6">
        <f t="shared" si="3"/>
        <v>2.98548858605138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5">
      <c r="A117" s="6">
        <v>7.0514099999999864</v>
      </c>
      <c r="B117" s="6"/>
      <c r="C117" s="6">
        <f t="shared" si="3"/>
        <v>2.9556040372940644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5">
      <c r="A118" s="6">
        <v>7.126424999999986</v>
      </c>
      <c r="B118" s="6"/>
      <c r="C118" s="6">
        <f t="shared" si="3"/>
        <v>2.9254141437199181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5">
      <c r="A119" s="6">
        <v>7.2014399999999856</v>
      </c>
      <c r="B119" s="6"/>
      <c r="C119" s="6">
        <f t="shared" si="3"/>
        <v>2.8949190488910701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5">
      <c r="A120" s="6">
        <v>7.2764549999999852</v>
      </c>
      <c r="B120" s="6"/>
      <c r="C120" s="6">
        <f t="shared" si="3"/>
        <v>2.8641188947998546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25">
      <c r="A121" s="6">
        <v>7.3514699999999849</v>
      </c>
      <c r="B121" s="6"/>
      <c r="C121" s="6">
        <f t="shared" si="3"/>
        <v>2.8330138219020622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25">
      <c r="A122" s="6">
        <v>7.4264849999999845</v>
      </c>
      <c r="B122" s="6"/>
      <c r="C122" s="6">
        <f t="shared" si="3"/>
        <v>2.8016039691491561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25">
      <c r="A123" s="6">
        <v>7.5014999999999841</v>
      </c>
      <c r="B123" s="6"/>
      <c r="C123" s="6">
        <f t="shared" si="3"/>
        <v>2.7698894740194913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</sheetData>
  <mergeCells count="1">
    <mergeCell ref="F12:L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12745</v>
      </c>
      <c r="B2" s="3" t="s">
        <v>3</v>
      </c>
      <c r="C2" s="3" t="s">
        <v>11</v>
      </c>
      <c r="D2" s="6">
        <v>0</v>
      </c>
      <c r="E2" s="10">
        <v>8.0681999999999992</v>
      </c>
      <c r="I2" s="10"/>
    </row>
    <row r="3" spans="1:9" x14ac:dyDescent="0.25">
      <c r="A3" s="3">
        <v>12745</v>
      </c>
      <c r="B3" s="3" t="s">
        <v>3</v>
      </c>
      <c r="C3" s="3" t="s">
        <v>11</v>
      </c>
      <c r="D3" s="6">
        <v>1.5</v>
      </c>
      <c r="E3" s="10">
        <v>6.6989999999999998</v>
      </c>
      <c r="I3" s="10"/>
    </row>
    <row r="4" spans="1:9" x14ac:dyDescent="0.25">
      <c r="A4" s="3">
        <v>12745</v>
      </c>
      <c r="B4" s="3" t="s">
        <v>3</v>
      </c>
      <c r="C4" s="3" t="s">
        <v>11</v>
      </c>
      <c r="D4" s="6">
        <v>3</v>
      </c>
      <c r="E4" s="10">
        <v>3.7242999999999999</v>
      </c>
      <c r="I4" s="10"/>
    </row>
    <row r="5" spans="1:9" x14ac:dyDescent="0.25">
      <c r="A5" s="3">
        <v>12745</v>
      </c>
      <c r="B5" s="3" t="s">
        <v>3</v>
      </c>
      <c r="C5" s="3" t="s">
        <v>11</v>
      </c>
      <c r="D5" s="6">
        <v>4.5</v>
      </c>
      <c r="E5" s="10">
        <v>3</v>
      </c>
      <c r="I5" s="10"/>
    </row>
    <row r="6" spans="1:9" x14ac:dyDescent="0.25">
      <c r="A6" s="3">
        <v>12745</v>
      </c>
      <c r="B6" s="3" t="s">
        <v>3</v>
      </c>
      <c r="C6" s="3" t="s">
        <v>11</v>
      </c>
      <c r="D6" s="6">
        <v>6</v>
      </c>
      <c r="E6" s="10">
        <v>3.8020999999999998</v>
      </c>
    </row>
    <row r="7" spans="1:9" x14ac:dyDescent="0.25">
      <c r="A7" s="3">
        <v>12745</v>
      </c>
      <c r="B7" s="3" t="s">
        <v>3</v>
      </c>
      <c r="C7" s="3" t="s">
        <v>11</v>
      </c>
      <c r="D7" s="6">
        <v>7.5</v>
      </c>
      <c r="E7" s="10">
        <v>3.2694999999999999</v>
      </c>
    </row>
    <row r="8" spans="1:9" x14ac:dyDescent="0.25">
      <c r="A8" s="3">
        <v>12745</v>
      </c>
      <c r="B8" s="3" t="s">
        <v>4</v>
      </c>
      <c r="C8" s="3" t="s">
        <v>11</v>
      </c>
      <c r="D8" s="6">
        <v>0</v>
      </c>
      <c r="E8" s="10">
        <v>8.2553000000000001</v>
      </c>
    </row>
    <row r="9" spans="1:9" x14ac:dyDescent="0.25">
      <c r="A9" s="3">
        <v>12745</v>
      </c>
      <c r="B9" s="3" t="s">
        <v>4</v>
      </c>
      <c r="C9" s="3" t="s">
        <v>11</v>
      </c>
      <c r="D9" s="6">
        <v>1.5</v>
      </c>
      <c r="E9" s="10">
        <v>6.6989999999999998</v>
      </c>
    </row>
    <row r="10" spans="1:9" x14ac:dyDescent="0.25">
      <c r="A10" s="3">
        <v>12745</v>
      </c>
      <c r="B10" s="3" t="s">
        <v>4</v>
      </c>
      <c r="C10" s="3" t="s">
        <v>11</v>
      </c>
      <c r="D10" s="6">
        <v>3</v>
      </c>
      <c r="E10" s="10">
        <v>4.4099000000000004</v>
      </c>
    </row>
    <row r="11" spans="1:9" x14ac:dyDescent="0.25">
      <c r="A11" s="3">
        <v>12745</v>
      </c>
      <c r="B11" s="3" t="s">
        <v>4</v>
      </c>
      <c r="C11" s="3" t="s">
        <v>11</v>
      </c>
      <c r="D11" s="6">
        <v>4.5</v>
      </c>
      <c r="E11" s="10">
        <v>4.3075000000000001</v>
      </c>
    </row>
    <row r="12" spans="1:9" x14ac:dyDescent="0.25">
      <c r="A12" s="3">
        <v>12745</v>
      </c>
      <c r="B12" s="3" t="s">
        <v>4</v>
      </c>
      <c r="C12" s="3" t="s">
        <v>11</v>
      </c>
      <c r="D12" s="6">
        <v>6</v>
      </c>
      <c r="E12" s="10">
        <v>2.7782</v>
      </c>
    </row>
    <row r="13" spans="1:9" x14ac:dyDescent="0.25">
      <c r="A13" s="3">
        <v>12745</v>
      </c>
      <c r="B13" s="3" t="s">
        <v>4</v>
      </c>
      <c r="C13" s="3" t="s">
        <v>11</v>
      </c>
      <c r="D13" s="6">
        <v>7.5</v>
      </c>
      <c r="E13" s="10">
        <v>1.7782</v>
      </c>
    </row>
    <row r="14" spans="1:9" x14ac:dyDescent="0.25">
      <c r="A14" s="3">
        <v>12745</v>
      </c>
      <c r="B14" s="3" t="s">
        <v>5</v>
      </c>
      <c r="C14" s="3" t="s">
        <v>11</v>
      </c>
      <c r="D14" s="6">
        <v>0</v>
      </c>
      <c r="E14" s="10">
        <v>8.0792000000000002</v>
      </c>
    </row>
    <row r="15" spans="1:9" x14ac:dyDescent="0.25">
      <c r="A15" s="3">
        <v>12745</v>
      </c>
      <c r="B15" s="3" t="s">
        <v>5</v>
      </c>
      <c r="C15" s="3" t="s">
        <v>11</v>
      </c>
      <c r="D15" s="6">
        <v>1.5</v>
      </c>
      <c r="E15" s="10">
        <v>7.2041000000000004</v>
      </c>
    </row>
    <row r="16" spans="1:9" x14ac:dyDescent="0.25">
      <c r="A16" s="3">
        <v>12745</v>
      </c>
      <c r="B16" s="3" t="s">
        <v>5</v>
      </c>
      <c r="C16" s="3" t="s">
        <v>11</v>
      </c>
      <c r="D16" s="6">
        <v>3</v>
      </c>
      <c r="E16" s="10">
        <v>4.4099000000000004</v>
      </c>
    </row>
    <row r="17" spans="1:5" x14ac:dyDescent="0.25">
      <c r="A17" s="3">
        <v>12745</v>
      </c>
      <c r="B17" s="3" t="s">
        <v>5</v>
      </c>
      <c r="C17" s="3" t="s">
        <v>11</v>
      </c>
      <c r="D17" s="6">
        <v>4.5</v>
      </c>
      <c r="E17" s="10">
        <v>3.9030999999999998</v>
      </c>
    </row>
    <row r="18" spans="1:5" x14ac:dyDescent="0.25">
      <c r="A18" s="3">
        <v>12745</v>
      </c>
      <c r="B18" s="3" t="s">
        <v>5</v>
      </c>
      <c r="C18" s="3" t="s">
        <v>11</v>
      </c>
      <c r="D18" s="6">
        <v>6</v>
      </c>
      <c r="E18" s="10">
        <v>4.2041000000000004</v>
      </c>
    </row>
    <row r="19" spans="1:5" x14ac:dyDescent="0.25">
      <c r="A19" s="3">
        <v>12745</v>
      </c>
      <c r="B19" s="3" t="s">
        <v>5</v>
      </c>
      <c r="C19" s="3" t="s">
        <v>11</v>
      </c>
      <c r="D19" s="6">
        <v>7.5</v>
      </c>
      <c r="E19" s="10">
        <v>2.9030999999999998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8.7109375" style="3" bestFit="1" customWidth="1"/>
    <col min="7" max="16384" width="9.140625" style="3"/>
  </cols>
  <sheetData>
    <row r="1" spans="1:32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x14ac:dyDescent="0.25">
      <c r="A2" s="6">
        <v>0</v>
      </c>
      <c r="B2" s="6">
        <v>8.0792000000000002</v>
      </c>
      <c r="C2" s="6">
        <f t="shared" ref="C2:C17" si="0">$G$5+LOG10($G$2*EXP(-1*$G$3*A2)*(EXP($G$3*$G$6))/(1+(EXP($G$3*$G$6)-1)*EXP(-1*$G$3*A2))+(1-$G$2)*EXP(-1*$G$4*A2)*((EXP($G$3*$G$6))/(1+(EXP($G$3*$G$6)-1)*EXP(-1*$G$3*A2)))^($G$4/$G$3))</f>
        <v>8.0111428505557125</v>
      </c>
      <c r="D2" s="6">
        <f t="shared" ref="D2:D17" si="1" xml:space="preserve"> (B2 - C2)^2</f>
        <v>4.6317755904821019E-3</v>
      </c>
      <c r="E2" s="6"/>
      <c r="F2" s="6" t="s">
        <v>19</v>
      </c>
      <c r="G2" s="10">
        <v>0.99980853239818379</v>
      </c>
      <c r="H2" s="10">
        <v>1.4405612535774815E-4</v>
      </c>
      <c r="I2" s="6"/>
      <c r="J2" s="6"/>
      <c r="K2" s="6"/>
      <c r="L2" s="8" t="s">
        <v>29</v>
      </c>
      <c r="M2" s="10">
        <v>5.5215041298151336E-2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6">
        <v>1.5</v>
      </c>
      <c r="B3" s="6">
        <v>7.0682</v>
      </c>
      <c r="C3" s="6">
        <f t="shared" si="0"/>
        <v>6.7552328219093685</v>
      </c>
      <c r="D3" s="6">
        <f t="shared" si="1"/>
        <v>9.7948454562013093E-2</v>
      </c>
      <c r="E3" s="6"/>
      <c r="F3" s="6" t="s">
        <v>20</v>
      </c>
      <c r="G3" s="10">
        <v>5.416976185008016</v>
      </c>
      <c r="H3" s="10">
        <v>1.1508202657112141</v>
      </c>
      <c r="I3" s="6"/>
      <c r="J3" s="6"/>
      <c r="K3" s="6"/>
      <c r="L3" s="8" t="s">
        <v>32</v>
      </c>
      <c r="M3" s="10">
        <f>SQRT(M2)</f>
        <v>0.23497881031733764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x14ac:dyDescent="0.25">
      <c r="A4" s="6">
        <v>4.5</v>
      </c>
      <c r="B4" s="6">
        <v>3.1139000000000001</v>
      </c>
      <c r="C4" s="6">
        <f t="shared" si="0"/>
        <v>3.102928223479994</v>
      </c>
      <c r="D4" s="6">
        <f t="shared" si="1"/>
        <v>1.20379880004958E-4</v>
      </c>
      <c r="E4" s="6"/>
      <c r="F4" s="6" t="s">
        <v>21</v>
      </c>
      <c r="G4" s="10">
        <v>0.77791725976771919</v>
      </c>
      <c r="H4" s="10">
        <v>0.16486620027512913</v>
      </c>
      <c r="I4" s="6"/>
      <c r="J4" s="6"/>
      <c r="K4" s="6"/>
      <c r="L4" s="8" t="s">
        <v>30</v>
      </c>
      <c r="M4" s="10">
        <v>0.99249283821703771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6">
        <v>6</v>
      </c>
      <c r="B5" s="6">
        <v>2.6021000000000001</v>
      </c>
      <c r="C5" s="6">
        <f t="shared" si="0"/>
        <v>2.5959802901478701</v>
      </c>
      <c r="D5" s="6">
        <f t="shared" si="1"/>
        <v>3.7450848674256388E-5</v>
      </c>
      <c r="E5" s="6"/>
      <c r="F5" s="6" t="s">
        <v>18</v>
      </c>
      <c r="G5" s="10">
        <v>8.0111428505557125</v>
      </c>
      <c r="H5" s="10">
        <v>0.13566852352962697</v>
      </c>
      <c r="I5" s="6"/>
      <c r="J5" s="6"/>
      <c r="K5" s="6"/>
      <c r="L5" s="8" t="s">
        <v>31</v>
      </c>
      <c r="M5" s="10">
        <v>0.98976296120505147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6">
        <v>7.5</v>
      </c>
      <c r="B6" s="6">
        <v>1.7782</v>
      </c>
      <c r="C6" s="6">
        <f t="shared" si="0"/>
        <v>2.0892123589269662</v>
      </c>
      <c r="D6" s="6">
        <f t="shared" si="1"/>
        <v>9.6728687405316066E-2</v>
      </c>
      <c r="E6" s="6"/>
      <c r="F6" s="6" t="s">
        <v>51</v>
      </c>
      <c r="G6" s="7">
        <v>0.97622531361615661</v>
      </c>
      <c r="H6" s="7">
        <v>0.15047827056548821</v>
      </c>
      <c r="I6" s="6"/>
      <c r="J6" s="6"/>
      <c r="K6" s="6"/>
      <c r="L6" s="2" t="s">
        <v>33</v>
      </c>
      <c r="M6" s="9" t="s">
        <v>57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6">
        <v>1E-3</v>
      </c>
      <c r="B7" s="6">
        <v>8</v>
      </c>
      <c r="C7" s="6">
        <f t="shared" si="0"/>
        <v>8.0111309378763487</v>
      </c>
      <c r="D7" s="6">
        <f t="shared" si="1"/>
        <v>1.2389777800713339E-4</v>
      </c>
      <c r="E7" s="6"/>
      <c r="F7" s="5" t="s">
        <v>36</v>
      </c>
      <c r="G7" s="6"/>
      <c r="H7" s="5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6">
        <v>1.5009999999999999</v>
      </c>
      <c r="B8" s="6">
        <v>6.7558999999999996</v>
      </c>
      <c r="C8" s="6">
        <f t="shared" si="0"/>
        <v>6.7530138505619393</v>
      </c>
      <c r="D8" s="6">
        <f t="shared" si="1"/>
        <v>8.3298585788158714E-6</v>
      </c>
      <c r="E8" s="6"/>
      <c r="F8" s="6"/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6">
        <v>3.0009999999999999</v>
      </c>
      <c r="B9" s="6">
        <v>3.5185</v>
      </c>
      <c r="C9" s="6">
        <f t="shared" si="0"/>
        <v>3.7660215070314074</v>
      </c>
      <c r="D9" s="6">
        <f t="shared" si="1"/>
        <v>6.1266896443099066E-2</v>
      </c>
      <c r="E9" s="6"/>
      <c r="F9" s="5"/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6">
        <v>4.5010000000000003</v>
      </c>
      <c r="B10" s="6">
        <v>2.8451</v>
      </c>
      <c r="C10" s="6">
        <f t="shared" si="0"/>
        <v>3.102589543786717</v>
      </c>
      <c r="D10" s="6">
        <f t="shared" si="1"/>
        <v>6.6300865159491684E-2</v>
      </c>
      <c r="E10" s="6"/>
      <c r="F10" s="6" t="s">
        <v>52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6">
        <v>6.0010000000000003</v>
      </c>
      <c r="B11" s="6">
        <v>2.7782</v>
      </c>
      <c r="C11" s="6">
        <f t="shared" si="0"/>
        <v>2.5956424441810872</v>
      </c>
      <c r="D11" s="6">
        <f t="shared" si="1"/>
        <v>3.3327261186575446E-2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6">
        <v>7.0010000000000003</v>
      </c>
      <c r="B12" s="6">
        <v>2.5314999999999999</v>
      </c>
      <c r="C12" s="6">
        <f t="shared" si="0"/>
        <v>2.2577971018875616</v>
      </c>
      <c r="D12" s="6">
        <f t="shared" si="1"/>
        <v>7.491327643514778E-2</v>
      </c>
      <c r="E12" s="6"/>
      <c r="F12" s="18" t="s">
        <v>53</v>
      </c>
      <c r="G12" s="19"/>
      <c r="H12" s="19"/>
      <c r="I12" s="19"/>
      <c r="J12" s="19"/>
      <c r="K12" s="19"/>
      <c r="L12" s="19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6">
        <v>1.5E-3</v>
      </c>
      <c r="B13" s="6">
        <v>7.9542000000000002</v>
      </c>
      <c r="C13" s="6">
        <f t="shared" si="0"/>
        <v>8.0111249574171524</v>
      </c>
      <c r="D13" s="6">
        <f t="shared" si="1"/>
        <v>3.2404507769445913E-3</v>
      </c>
      <c r="E13" s="6"/>
      <c r="F13" s="19"/>
      <c r="G13" s="19"/>
      <c r="H13" s="19"/>
      <c r="I13" s="19"/>
      <c r="J13" s="19"/>
      <c r="K13" s="19"/>
      <c r="L13" s="19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5">
      <c r="A14" s="6">
        <v>1.5015000000000001</v>
      </c>
      <c r="B14" s="6">
        <v>6.4362000000000004</v>
      </c>
      <c r="C14" s="6">
        <f t="shared" si="0"/>
        <v>6.7519041247929472</v>
      </c>
      <c r="D14" s="6">
        <f t="shared" si="1"/>
        <v>9.9669094411280551E-2</v>
      </c>
      <c r="E14" s="6"/>
      <c r="F14" s="19"/>
      <c r="G14" s="19"/>
      <c r="H14" s="19"/>
      <c r="I14" s="19"/>
      <c r="J14" s="19"/>
      <c r="K14" s="19"/>
      <c r="L14" s="19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5">
      <c r="A15" s="6">
        <v>3.0015000000000001</v>
      </c>
      <c r="B15" s="6">
        <v>4.0128000000000004</v>
      </c>
      <c r="C15" s="6">
        <f t="shared" si="0"/>
        <v>3.7655474841637799</v>
      </c>
      <c r="D15" s="6">
        <f t="shared" si="1"/>
        <v>6.1133806587340439E-2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5">
      <c r="A16" s="6">
        <v>4.0015000000000001</v>
      </c>
      <c r="B16" s="6">
        <v>3.3616999999999999</v>
      </c>
      <c r="C16" s="6">
        <f t="shared" si="0"/>
        <v>3.2729818105718476</v>
      </c>
      <c r="D16" s="6">
        <f t="shared" si="1"/>
        <v>7.8709171354095237E-3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5">
      <c r="A17" s="6">
        <v>6.0015000000000001</v>
      </c>
      <c r="B17" s="6">
        <v>2.6021000000000001</v>
      </c>
      <c r="C17" s="6">
        <f t="shared" si="0"/>
        <v>2.5954735211990743</v>
      </c>
      <c r="D17" s="6">
        <f t="shared" si="1"/>
        <v>4.3910221299119253E-5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5">
      <c r="A18" s="5" t="s">
        <v>15</v>
      </c>
      <c r="B18" s="6"/>
      <c r="C18" s="6"/>
      <c r="D18" s="6">
        <f>SUM(D2:D17)</f>
        <v>0.60736545427966471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x14ac:dyDescent="0.25">
      <c r="A21" s="10">
        <v>0</v>
      </c>
      <c r="B21" s="10"/>
      <c r="C21" s="10">
        <f>$G$5+LOG10($G$2*EXP(-1*$G$3*A21)*(EXP($G$3*$G$6))/(1+(EXP($G$3*$G$6)-1)*EXP(-1*$G$3*A21))+(1-$G$2)*EXP(-1*$G$4*A21)*((EXP($G$3*$G$6))/(1+(EXP($G$3*$G$6)-1)*EXP(-1*$G$3*A21)))^($G$4/$G$3))</f>
        <v>8.0111428505557125</v>
      </c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5">
      <c r="A22" s="10">
        <v>7.4999999999999997E-2</v>
      </c>
      <c r="B22" s="10"/>
      <c r="C22" s="10">
        <f t="shared" ref="C22:C85" si="2">$G$5+LOG10($G$2*EXP(-1*$G$3*A22)*(EXP($G$3*$G$6))/(1+(EXP($G$3*$G$6)-1)*EXP(-1*$G$3*A22))+(1-$G$2)*EXP(-1*$G$4*A22)*((EXP($G$3*$G$6))/(1+(EXP($G$3*$G$6)-1)*EXP(-1*$G$3*A22)))^($G$4/$G$3))</f>
        <v>8.0100449715711068</v>
      </c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5">
      <c r="A23" s="10">
        <v>0.15</v>
      </c>
      <c r="B23" s="10"/>
      <c r="C23" s="10">
        <f t="shared" si="2"/>
        <v>8.008402016420769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5">
      <c r="A24" s="10">
        <v>0.22499999999999998</v>
      </c>
      <c r="B24" s="10"/>
      <c r="C24" s="10">
        <f t="shared" si="2"/>
        <v>8.0059472052377672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5">
      <c r="A25" s="10">
        <v>0.3</v>
      </c>
      <c r="B25" s="10"/>
      <c r="C25" s="10">
        <f t="shared" si="2"/>
        <v>8.0022878751266298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5">
      <c r="A26" s="10">
        <v>0.375</v>
      </c>
      <c r="B26" s="10"/>
      <c r="C26" s="10">
        <f t="shared" si="2"/>
        <v>7.9968517043481659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5">
      <c r="A27" s="10">
        <v>0.45</v>
      </c>
      <c r="B27" s="10"/>
      <c r="C27" s="10">
        <f t="shared" si="2"/>
        <v>7.988816550981821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5">
      <c r="A28" s="10">
        <v>0.52500000000000002</v>
      </c>
      <c r="B28" s="10"/>
      <c r="C28" s="10">
        <f t="shared" si="2"/>
        <v>7.9770265591334377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5">
      <c r="A29" s="10">
        <v>0.6</v>
      </c>
      <c r="B29" s="10"/>
      <c r="C29" s="10">
        <f t="shared" si="2"/>
        <v>7.959907430882935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5">
      <c r="A30" s="10">
        <v>0.67499999999999993</v>
      </c>
      <c r="B30" s="10"/>
      <c r="C30" s="10">
        <f t="shared" si="2"/>
        <v>7.9354122750662155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5">
      <c r="A31" s="10">
        <v>0.74999999999999989</v>
      </c>
      <c r="B31" s="10"/>
      <c r="C31" s="10">
        <f t="shared" si="2"/>
        <v>7.9010541406600323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5">
      <c r="A32" s="10">
        <v>0.82499999999999984</v>
      </c>
      <c r="B32" s="10"/>
      <c r="C32" s="10">
        <f t="shared" si="2"/>
        <v>7.8540971402621098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5">
      <c r="A33" s="10">
        <v>0.8999999999999998</v>
      </c>
      <c r="B33" s="10"/>
      <c r="C33" s="10">
        <f t="shared" si="2"/>
        <v>7.7919516886457432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25">
      <c r="A34" s="10">
        <v>0.97499999999999976</v>
      </c>
      <c r="B34" s="10"/>
      <c r="C34" s="10">
        <f t="shared" si="2"/>
        <v>7.7127202405894311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x14ac:dyDescent="0.25">
      <c r="A35" s="10">
        <v>1.0499999999999998</v>
      </c>
      <c r="B35" s="10"/>
      <c r="C35" s="10">
        <f t="shared" si="2"/>
        <v>7.6156996960651364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x14ac:dyDescent="0.25">
      <c r="A36" s="10">
        <v>1.1249999999999998</v>
      </c>
      <c r="B36" s="10"/>
      <c r="C36" s="10">
        <f t="shared" si="2"/>
        <v>7.5015898809167414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x14ac:dyDescent="0.25">
      <c r="A37" s="10">
        <v>1.1999999999999997</v>
      </c>
      <c r="B37" s="10"/>
      <c r="C37" s="10">
        <f t="shared" si="2"/>
        <v>7.3722889534319487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x14ac:dyDescent="0.25">
      <c r="A38" s="10">
        <v>1.2749999999999997</v>
      </c>
      <c r="B38" s="10"/>
      <c r="C38" s="10">
        <f t="shared" si="2"/>
        <v>7.2303933216158143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25">
      <c r="A39" s="10">
        <v>1.3499999999999996</v>
      </c>
      <c r="B39" s="10"/>
      <c r="C39" s="10">
        <f t="shared" si="2"/>
        <v>7.0786525305815955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x14ac:dyDescent="0.25">
      <c r="A40" s="10">
        <v>1.3824650000000001</v>
      </c>
      <c r="B40" s="11"/>
      <c r="C40" s="10">
        <f t="shared" si="2"/>
        <v>7.0105609208388024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x14ac:dyDescent="0.25">
      <c r="A41" s="6">
        <v>1.4999999999999996</v>
      </c>
      <c r="B41" s="6"/>
      <c r="C41" s="6">
        <f t="shared" si="2"/>
        <v>6.7552328219093685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25">
      <c r="A42" s="6">
        <v>1.5749999999999995</v>
      </c>
      <c r="B42" s="6"/>
      <c r="C42" s="6">
        <f t="shared" si="2"/>
        <v>6.5872406790086551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x14ac:dyDescent="0.25">
      <c r="A43" s="6">
        <v>1.6499999999999995</v>
      </c>
      <c r="B43" s="6"/>
      <c r="C43" s="6">
        <f t="shared" si="2"/>
        <v>6.4168041832065548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x14ac:dyDescent="0.25">
      <c r="A44" s="6">
        <v>1.7249999999999994</v>
      </c>
      <c r="B44" s="6"/>
      <c r="C44" s="6">
        <f t="shared" si="2"/>
        <v>6.244814903260993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x14ac:dyDescent="0.25">
      <c r="A45" s="6">
        <v>1.7999999999999994</v>
      </c>
      <c r="B45" s="6"/>
      <c r="C45" s="6">
        <f t="shared" si="2"/>
        <v>6.0719412193498785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25">
      <c r="A46" s="6">
        <v>1.8749999999999993</v>
      </c>
      <c r="B46" s="6"/>
      <c r="C46" s="6">
        <f t="shared" si="2"/>
        <v>5.8987093885642832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x14ac:dyDescent="0.25">
      <c r="A47" s="6">
        <v>1.9499999999999993</v>
      </c>
      <c r="B47" s="6"/>
      <c r="C47" s="6">
        <f t="shared" si="2"/>
        <v>5.7255721167271201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25">
      <c r="A48" s="6">
        <v>2.0249999999999995</v>
      </c>
      <c r="B48" s="6"/>
      <c r="C48" s="6">
        <f t="shared" si="2"/>
        <v>5.5529674758311538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x14ac:dyDescent="0.25">
      <c r="A49" s="6">
        <v>2.0999999999999996</v>
      </c>
      <c r="B49" s="6"/>
      <c r="C49" s="6">
        <f t="shared" si="2"/>
        <v>5.3813722798691348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5">
      <c r="A50" s="6">
        <v>2.1749999999999998</v>
      </c>
      <c r="B50" s="6"/>
      <c r="C50" s="6">
        <f t="shared" si="2"/>
        <v>5.2113535011596239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5">
      <c r="A51" s="6">
        <v>2.25</v>
      </c>
      <c r="B51" s="6"/>
      <c r="C51" s="6">
        <f t="shared" si="2"/>
        <v>5.0436194868500372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5">
      <c r="A52" s="6">
        <v>2.3250000000000002</v>
      </c>
      <c r="B52" s="6"/>
      <c r="C52" s="6">
        <f t="shared" si="2"/>
        <v>4.8790694334704598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5">
      <c r="A53" s="6">
        <v>2.4000000000000004</v>
      </c>
      <c r="B53" s="6"/>
      <c r="C53" s="6">
        <f t="shared" si="2"/>
        <v>4.7188343102689352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x14ac:dyDescent="0.25">
      <c r="A54" s="6">
        <v>2.4750000000000005</v>
      </c>
      <c r="B54" s="6"/>
      <c r="C54" s="6">
        <f t="shared" si="2"/>
        <v>4.5642951155057467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25">
      <c r="A55" s="6">
        <v>2.5500000000000007</v>
      </c>
      <c r="B55" s="6"/>
      <c r="C55" s="6">
        <f t="shared" si="2"/>
        <v>4.4170566541064495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x14ac:dyDescent="0.25">
      <c r="A56" s="6">
        <v>2.6250000000000009</v>
      </c>
      <c r="B56" s="6"/>
      <c r="C56" s="6">
        <f t="shared" si="2"/>
        <v>4.2788519834423457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x14ac:dyDescent="0.25">
      <c r="A57" s="6">
        <v>2.7000000000000011</v>
      </c>
      <c r="B57" s="6"/>
      <c r="C57" s="6">
        <f t="shared" si="2"/>
        <v>4.151362848799641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x14ac:dyDescent="0.25">
      <c r="A58" s="6">
        <v>2.7750000000000012</v>
      </c>
      <c r="B58" s="6"/>
      <c r="C58" s="6">
        <f t="shared" si="2"/>
        <v>4.0359717174527958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x14ac:dyDescent="0.25">
      <c r="A59" s="6">
        <v>2.8500000000000014</v>
      </c>
      <c r="B59" s="6"/>
      <c r="C59" s="6">
        <f t="shared" si="2"/>
        <v>3.9335050005339989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x14ac:dyDescent="0.25">
      <c r="A60" s="6">
        <v>2.9250000000000016</v>
      </c>
      <c r="B60" s="6"/>
      <c r="C60" s="6">
        <f t="shared" si="2"/>
        <v>3.8440573684375607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x14ac:dyDescent="0.25">
      <c r="A61" s="6">
        <v>3.0000000000000018</v>
      </c>
      <c r="B61" s="6"/>
      <c r="C61" s="6">
        <f t="shared" si="2"/>
        <v>3.7669710338492521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x14ac:dyDescent="0.25">
      <c r="A62" s="6">
        <v>3.075000000000002</v>
      </c>
      <c r="B62" s="6"/>
      <c r="C62" s="6">
        <f t="shared" si="2"/>
        <v>3.7009794063501253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x14ac:dyDescent="0.25">
      <c r="A63" s="6">
        <v>3.1500000000000021</v>
      </c>
      <c r="B63" s="6"/>
      <c r="C63" s="6">
        <f t="shared" si="2"/>
        <v>3.6444534409762372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x14ac:dyDescent="0.25">
      <c r="A64" s="6">
        <v>3.2250000000000023</v>
      </c>
      <c r="B64" s="6"/>
      <c r="C64" s="6">
        <f t="shared" si="2"/>
        <v>3.595659644992141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x14ac:dyDescent="0.25">
      <c r="A65" s="6">
        <v>3.3000000000000025</v>
      </c>
      <c r="B65" s="6"/>
      <c r="C65" s="6">
        <f t="shared" si="2"/>
        <v>3.5529603125729441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x14ac:dyDescent="0.25">
      <c r="A66" s="6">
        <v>3.3750000000000027</v>
      </c>
      <c r="B66" s="6"/>
      <c r="C66" s="6">
        <f t="shared" si="2"/>
        <v>3.5149304922976601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x14ac:dyDescent="0.25">
      <c r="A67" s="6">
        <v>3.4500000000000028</v>
      </c>
      <c r="B67" s="6"/>
      <c r="C67" s="6">
        <f t="shared" si="2"/>
        <v>3.4804012407236264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x14ac:dyDescent="0.25">
      <c r="A68" s="6">
        <v>3.525000000000003</v>
      </c>
      <c r="B68" s="6"/>
      <c r="C68" s="6">
        <f t="shared" si="2"/>
        <v>3.4484535261610425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x14ac:dyDescent="0.25">
      <c r="A69" s="6">
        <v>3.6000000000000032</v>
      </c>
      <c r="B69" s="6"/>
      <c r="C69" s="6">
        <f t="shared" si="2"/>
        <v>3.4183866222337871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x14ac:dyDescent="0.25">
      <c r="A70" s="6">
        <v>3.6750000000000034</v>
      </c>
      <c r="B70" s="6"/>
      <c r="C70" s="6">
        <f t="shared" si="2"/>
        <v>3.389677908526239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x14ac:dyDescent="0.25">
      <c r="A71" s="6">
        <v>3.7500000000000036</v>
      </c>
      <c r="B71" s="6"/>
      <c r="C71" s="6">
        <f t="shared" si="2"/>
        <v>3.3619437129948926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x14ac:dyDescent="0.25">
      <c r="A72" s="6">
        <v>3.8250000000000037</v>
      </c>
      <c r="B72" s="6"/>
      <c r="C72" s="6">
        <f t="shared" si="2"/>
        <v>3.3349055306374069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x14ac:dyDescent="0.25">
      <c r="A73" s="6">
        <v>3.9000000000000039</v>
      </c>
      <c r="B73" s="6"/>
      <c r="C73" s="6">
        <f t="shared" si="2"/>
        <v>3.3083628142552026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x14ac:dyDescent="0.25">
      <c r="A74" s="6">
        <v>3.9750000000000041</v>
      </c>
      <c r="B74" s="6"/>
      <c r="C74" s="6">
        <f t="shared" si="2"/>
        <v>3.2821719747370999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x14ac:dyDescent="0.25">
      <c r="A75" s="6">
        <v>4.0500000000000043</v>
      </c>
      <c r="B75" s="6"/>
      <c r="C75" s="6">
        <f t="shared" si="2"/>
        <v>3.2562306194952813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x14ac:dyDescent="0.25">
      <c r="A76" s="6">
        <v>4.1250000000000044</v>
      </c>
      <c r="B76" s="6"/>
      <c r="C76" s="6">
        <f t="shared" si="2"/>
        <v>3.2304659419973705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x14ac:dyDescent="0.25">
      <c r="A77" s="6">
        <v>4.2000000000000046</v>
      </c>
      <c r="B77" s="6"/>
      <c r="C77" s="6">
        <f t="shared" si="2"/>
        <v>3.2048262778964354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x14ac:dyDescent="0.25">
      <c r="A78" s="6">
        <v>4.2750000000000048</v>
      </c>
      <c r="B78" s="6"/>
      <c r="C78" s="6">
        <f t="shared" si="2"/>
        <v>3.1792750181574583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x14ac:dyDescent="0.25">
      <c r="A79" s="6">
        <v>4.350000000000005</v>
      </c>
      <c r="B79" s="6"/>
      <c r="C79" s="6">
        <f t="shared" si="2"/>
        <v>3.1537862481504257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x14ac:dyDescent="0.25">
      <c r="A80" s="6">
        <v>4.4250000000000052</v>
      </c>
      <c r="B80" s="6"/>
      <c r="C80" s="6">
        <f t="shared" si="2"/>
        <v>3.1283416366977903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x14ac:dyDescent="0.25">
      <c r="A81" s="6">
        <v>4.5000000000000053</v>
      </c>
      <c r="B81" s="6"/>
      <c r="C81" s="6">
        <f t="shared" si="2"/>
        <v>3.1029282234799922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x14ac:dyDescent="0.25">
      <c r="A82" s="6">
        <v>4.5750000000000055</v>
      </c>
      <c r="B82" s="6"/>
      <c r="C82" s="6">
        <f t="shared" si="2"/>
        <v>3.0775368487044839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x14ac:dyDescent="0.25">
      <c r="A83" s="6">
        <v>4.6500000000000057</v>
      </c>
      <c r="B83" s="6"/>
      <c r="C83" s="6">
        <f t="shared" si="2"/>
        <v>3.0521610402628223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x14ac:dyDescent="0.25">
      <c r="A84" s="6">
        <v>4.7250000000000059</v>
      </c>
      <c r="B84" s="6"/>
      <c r="C84" s="6">
        <f t="shared" si="2"/>
        <v>3.0267962259215686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x14ac:dyDescent="0.25">
      <c r="A85" s="6">
        <v>4.800000000000006</v>
      </c>
      <c r="B85" s="6"/>
      <c r="C85" s="6">
        <f t="shared" si="2"/>
        <v>3.0014391760248875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x14ac:dyDescent="0.25">
      <c r="A86" s="6">
        <v>4.8750000000000062</v>
      </c>
      <c r="B86" s="6"/>
      <c r="C86" s="6">
        <f t="shared" ref="C86:C120" si="3">$G$5+LOG10($G$2*EXP(-1*$G$3*A86)*(EXP($G$3*$G$6))/(1+(EXP($G$3*$G$6)-1)*EXP(-1*$G$3*A86))+(1-$G$2)*EXP(-1*$G$4*A86)*((EXP($G$3*$G$6))/(1+(EXP($G$3*$G$6)-1)*EXP(-1*$G$3*A86)))^($G$4/$G$3))</f>
        <v>2.9760876094670312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x14ac:dyDescent="0.25">
      <c r="A87" s="6">
        <v>4.9500000000000064</v>
      </c>
      <c r="B87" s="6"/>
      <c r="C87" s="6">
        <f t="shared" si="3"/>
        <v>2.9507399152044469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x14ac:dyDescent="0.25">
      <c r="A88" s="6">
        <v>5.0250000000000066</v>
      </c>
      <c r="B88" s="6"/>
      <c r="C88" s="6">
        <f t="shared" si="3"/>
        <v>2.9253949554792484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x14ac:dyDescent="0.25">
      <c r="A89" s="6">
        <v>5.1000000000000068</v>
      </c>
      <c r="B89" s="6"/>
      <c r="C89" s="6">
        <f t="shared" si="3"/>
        <v>2.9000519268045251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x14ac:dyDescent="0.25">
      <c r="A90" s="6">
        <v>5.1750000000000069</v>
      </c>
      <c r="B90" s="6"/>
      <c r="C90" s="6">
        <f t="shared" si="3"/>
        <v>2.8747102617687705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x14ac:dyDescent="0.25">
      <c r="A91" s="6">
        <v>5.2500000000000071</v>
      </c>
      <c r="B91" s="6"/>
      <c r="C91" s="6">
        <f t="shared" si="3"/>
        <v>2.8493695596799808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x14ac:dyDescent="0.25">
      <c r="A92" s="6">
        <v>5.3250000000000073</v>
      </c>
      <c r="B92" s="6"/>
      <c r="C92" s="6">
        <f t="shared" si="3"/>
        <v>2.8240295375824758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x14ac:dyDescent="0.25">
      <c r="A93" s="6">
        <v>5.4000000000000075</v>
      </c>
      <c r="B93" s="6"/>
      <c r="C93" s="6">
        <f t="shared" si="3"/>
        <v>2.7986899956637021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x14ac:dyDescent="0.25">
      <c r="A94" s="6">
        <v>5.4750000000000076</v>
      </c>
      <c r="B94" s="6"/>
      <c r="C94" s="6">
        <f t="shared" si="3"/>
        <v>2.7733507928244059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x14ac:dyDescent="0.25">
      <c r="A95" s="6">
        <v>5.5500000000000078</v>
      </c>
      <c r="B95" s="6"/>
      <c r="C95" s="6">
        <f t="shared" si="3"/>
        <v>2.7480118294265878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x14ac:dyDescent="0.25">
      <c r="A96" s="6">
        <v>5.625000000000008</v>
      </c>
      <c r="B96" s="6"/>
      <c r="C96" s="6">
        <f t="shared" si="3"/>
        <v>2.7226730351105344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x14ac:dyDescent="0.25">
      <c r="A97" s="6">
        <v>5.7000000000000082</v>
      </c>
      <c r="B97" s="6"/>
      <c r="C97" s="6">
        <f t="shared" si="3"/>
        <v>2.6973343601915909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x14ac:dyDescent="0.25">
      <c r="A98" s="6">
        <v>5.7750000000000083</v>
      </c>
      <c r="B98" s="6"/>
      <c r="C98" s="6">
        <f t="shared" si="3"/>
        <v>2.6719957695848802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x14ac:dyDescent="0.25">
      <c r="A99" s="6">
        <v>5.8500000000000085</v>
      </c>
      <c r="B99" s="6"/>
      <c r="C99" s="6">
        <f t="shared" si="3"/>
        <v>2.646657238515207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x14ac:dyDescent="0.25">
      <c r="A100" s="6">
        <v>5.9250000000000087</v>
      </c>
      <c r="B100" s="6"/>
      <c r="C100" s="6">
        <f t="shared" si="3"/>
        <v>2.6213187494875658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x14ac:dyDescent="0.25">
      <c r="A101" s="6">
        <v>6.0000000000000089</v>
      </c>
      <c r="B101" s="6"/>
      <c r="C101" s="6">
        <f t="shared" si="3"/>
        <v>2.5959802901478675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x14ac:dyDescent="0.25">
      <c r="A102" s="6">
        <v>6.0750000000000091</v>
      </c>
      <c r="B102" s="6"/>
      <c r="C102" s="6">
        <f t="shared" si="3"/>
        <v>2.5706418517722796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x14ac:dyDescent="0.25">
      <c r="A103" s="6">
        <v>6.1500000000000092</v>
      </c>
      <c r="B103" s="6"/>
      <c r="C103" s="6">
        <f t="shared" si="3"/>
        <v>2.5453034282004756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x14ac:dyDescent="0.25">
      <c r="A104" s="6">
        <v>6.2250000000000094</v>
      </c>
      <c r="B104" s="6"/>
      <c r="C104" s="6">
        <f t="shared" si="3"/>
        <v>2.5199650150823478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x14ac:dyDescent="0.25">
      <c r="A105" s="6">
        <v>6.3000000000000096</v>
      </c>
      <c r="B105" s="6"/>
      <c r="C105" s="6">
        <f t="shared" si="3"/>
        <v>2.4946266093460689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x14ac:dyDescent="0.25">
      <c r="A106" s="6">
        <v>6.3750000000000098</v>
      </c>
      <c r="B106" s="6"/>
      <c r="C106" s="6">
        <f t="shared" si="3"/>
        <v>2.4692882088224763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x14ac:dyDescent="0.25">
      <c r="A107" s="6">
        <v>6.4500000000000099</v>
      </c>
      <c r="B107" s="6"/>
      <c r="C107" s="6">
        <f t="shared" si="3"/>
        <v>2.443949811979814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x14ac:dyDescent="0.25">
      <c r="A108" s="6">
        <v>6.5250000000000101</v>
      </c>
      <c r="B108" s="6"/>
      <c r="C108" s="6">
        <f t="shared" si="3"/>
        <v>2.4186114177364368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x14ac:dyDescent="0.25">
      <c r="A109" s="6">
        <v>6.6000000000000103</v>
      </c>
      <c r="B109" s="6"/>
      <c r="C109" s="6">
        <f t="shared" si="3"/>
        <v>2.3932730253285417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x14ac:dyDescent="0.25">
      <c r="A110" s="6">
        <v>6.6750000000000105</v>
      </c>
      <c r="B110" s="6"/>
      <c r="C110" s="6">
        <f t="shared" si="3"/>
        <v>2.3679346342167698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x14ac:dyDescent="0.25">
      <c r="A111" s="6">
        <v>6.7500000000000107</v>
      </c>
      <c r="B111" s="6"/>
      <c r="C111" s="6">
        <f t="shared" si="3"/>
        <v>2.3425962440202532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x14ac:dyDescent="0.25">
      <c r="A112" s="6">
        <v>6.8250000000000108</v>
      </c>
      <c r="B112" s="6"/>
      <c r="C112" s="6">
        <f t="shared" si="3"/>
        <v>2.3172578544700437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x14ac:dyDescent="0.25">
      <c r="A113" s="6">
        <v>6.900000000000011</v>
      </c>
      <c r="B113" s="6"/>
      <c r="C113" s="6">
        <f t="shared" si="3"/>
        <v>2.2919194653762229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x14ac:dyDescent="0.25">
      <c r="A114" s="6">
        <v>6.9750000000000112</v>
      </c>
      <c r="B114" s="6"/>
      <c r="C114" s="6">
        <f t="shared" si="3"/>
        <v>2.2665810766046803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x14ac:dyDescent="0.25">
      <c r="A115" s="6">
        <v>7.0500000000000114</v>
      </c>
      <c r="B115" s="6"/>
      <c r="C115" s="6">
        <f t="shared" si="3"/>
        <v>2.2412426880607139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x14ac:dyDescent="0.25">
      <c r="A116" s="6">
        <v>7.1250000000000115</v>
      </c>
      <c r="B116" s="6"/>
      <c r="C116" s="6">
        <f t="shared" si="3"/>
        <v>2.215904299677451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5">
      <c r="A117" s="6">
        <v>7.2000000000000117</v>
      </c>
      <c r="B117" s="6"/>
      <c r="C117" s="6">
        <f t="shared" si="3"/>
        <v>2.190565911407667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x14ac:dyDescent="0.25">
      <c r="A118" s="6">
        <v>7.2750000000000119</v>
      </c>
      <c r="B118" s="6"/>
      <c r="C118" s="6">
        <f t="shared" si="3"/>
        <v>2.165227523218018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x14ac:dyDescent="0.25">
      <c r="A119" s="6">
        <v>7.3500000000000121</v>
      </c>
      <c r="B119" s="6"/>
      <c r="C119" s="6">
        <f t="shared" si="3"/>
        <v>2.1398891350849549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x14ac:dyDescent="0.25">
      <c r="A120" s="6">
        <v>7.4250000000000123</v>
      </c>
      <c r="B120" s="6"/>
      <c r="C120" s="6">
        <f t="shared" si="3"/>
        <v>2.1145507469918501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</sheetData>
  <mergeCells count="1">
    <mergeCell ref="F12:L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9"/>
  <sheetViews>
    <sheetView zoomScale="80" zoomScaleNormal="80" workbookViewId="0">
      <selection activeCell="L15" sqref="L15"/>
    </sheetView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51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x14ac:dyDescent="0.25">
      <c r="A2" s="6">
        <v>0</v>
      </c>
      <c r="B2" s="6">
        <v>7.7782</v>
      </c>
      <c r="C2" s="6">
        <f t="shared" ref="C2:C36" si="0">LOG((10^$G$5)/(1+10^$G$2)*(10^(-1*(A2/$G$3)^$G$4+$G$2)+10^(-1*(A2/$G$6)^$G$4)))</f>
        <v>7.9434175813955399</v>
      </c>
      <c r="D2" s="6">
        <f t="shared" ref="D2:D36" si="1" xml:space="preserve"> (B2 - C2)^2</f>
        <v>2.7296849202191845E-2</v>
      </c>
      <c r="E2" s="6"/>
      <c r="F2" s="6" t="s">
        <v>26</v>
      </c>
      <c r="G2" s="10">
        <v>4.2772999621169454</v>
      </c>
      <c r="H2" s="10">
        <v>0.61941129795926753</v>
      </c>
      <c r="I2" s="6"/>
      <c r="J2" s="6"/>
      <c r="K2" s="6"/>
      <c r="L2" s="8" t="s">
        <v>29</v>
      </c>
      <c r="M2" s="10">
        <v>0.32901042500146072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x14ac:dyDescent="0.25">
      <c r="A3" s="6">
        <v>1.5</v>
      </c>
      <c r="B3" s="6">
        <v>6.1673</v>
      </c>
      <c r="C3" s="6">
        <f t="shared" si="0"/>
        <v>6.1299978859070494</v>
      </c>
      <c r="D3" s="6">
        <f t="shared" si="1"/>
        <v>1.3914477158035029E-3</v>
      </c>
      <c r="E3" s="6"/>
      <c r="F3" s="6" t="s">
        <v>25</v>
      </c>
      <c r="G3" s="10">
        <v>0.91450542349456443</v>
      </c>
      <c r="H3" s="10">
        <v>0.22626936501501305</v>
      </c>
      <c r="I3" s="6"/>
      <c r="J3" s="6"/>
      <c r="K3" s="6"/>
      <c r="L3" s="8" t="s">
        <v>32</v>
      </c>
      <c r="M3" s="10">
        <f>SQRT(M2)</f>
        <v>0.57359430349460472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x14ac:dyDescent="0.25">
      <c r="A4" s="6">
        <v>3</v>
      </c>
      <c r="B4" s="6">
        <v>4.5682</v>
      </c>
      <c r="C4" s="6">
        <f t="shared" si="0"/>
        <v>3.922647478751081</v>
      </c>
      <c r="D4" s="6">
        <f t="shared" si="1"/>
        <v>0.41673805769083605</v>
      </c>
      <c r="E4" s="6"/>
      <c r="F4" s="6" t="s">
        <v>23</v>
      </c>
      <c r="G4" s="10">
        <v>1.2041143622282224</v>
      </c>
      <c r="H4" s="10">
        <v>0.25335127624001258</v>
      </c>
      <c r="I4" s="6"/>
      <c r="J4" s="6"/>
      <c r="K4" s="6"/>
      <c r="L4" s="8" t="s">
        <v>30</v>
      </c>
      <c r="M4" s="10">
        <v>0.92334022440487351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x14ac:dyDescent="0.25">
      <c r="A5" s="6">
        <v>4.5</v>
      </c>
      <c r="B5" s="6">
        <v>3.7559</v>
      </c>
      <c r="C5" s="6">
        <f t="shared" si="0"/>
        <v>3.2541104100901626</v>
      </c>
      <c r="D5" s="6">
        <f t="shared" si="1"/>
        <v>0.25179279254188286</v>
      </c>
      <c r="E5" s="6"/>
      <c r="F5" s="6" t="s">
        <v>18</v>
      </c>
      <c r="G5" s="10">
        <v>7.9434175813955399</v>
      </c>
      <c r="H5" s="10">
        <v>0.23835991557913666</v>
      </c>
      <c r="I5" s="6"/>
      <c r="J5" s="6"/>
      <c r="K5" s="6"/>
      <c r="L5" s="8" t="s">
        <v>31</v>
      </c>
      <c r="M5" s="10">
        <v>0.91592153644405483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x14ac:dyDescent="0.25">
      <c r="A6" s="6">
        <v>6</v>
      </c>
      <c r="B6" s="6">
        <v>3.4314</v>
      </c>
      <c r="C6" s="6">
        <f t="shared" si="0"/>
        <v>3.0789221679951413</v>
      </c>
      <c r="D6" s="6">
        <f t="shared" si="1"/>
        <v>0.1242406220548454</v>
      </c>
      <c r="E6" s="6"/>
      <c r="F6" s="6" t="s">
        <v>27</v>
      </c>
      <c r="G6" s="10">
        <v>9.3364871451030247</v>
      </c>
      <c r="H6" s="10">
        <v>7.7533863368412979</v>
      </c>
      <c r="I6" s="6"/>
      <c r="J6" s="6"/>
      <c r="K6" s="6"/>
      <c r="L6" s="2" t="s">
        <v>33</v>
      </c>
      <c r="M6" s="9" t="s">
        <v>54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x14ac:dyDescent="0.25">
      <c r="A7" s="6">
        <v>7.5</v>
      </c>
      <c r="B7" s="6">
        <v>2.3010000000000002</v>
      </c>
      <c r="C7" s="6">
        <f t="shared" si="0"/>
        <v>2.8979165575514645</v>
      </c>
      <c r="D7" s="6">
        <f t="shared" si="1"/>
        <v>0.35630937667909063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 x14ac:dyDescent="0.25">
      <c r="A8" s="6">
        <v>1E-3</v>
      </c>
      <c r="B8" s="6">
        <v>8.0413999999999994</v>
      </c>
      <c r="C8" s="6">
        <f t="shared" si="0"/>
        <v>7.9431457049880487</v>
      </c>
      <c r="D8" s="6">
        <f t="shared" si="1"/>
        <v>9.6539064882954426E-3</v>
      </c>
      <c r="E8" s="6"/>
      <c r="F8" s="6" t="s">
        <v>37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 x14ac:dyDescent="0.25">
      <c r="A9" s="6">
        <v>1.5009999999999999</v>
      </c>
      <c r="B9" s="6">
        <v>6.0414000000000003</v>
      </c>
      <c r="C9" s="6">
        <f t="shared" si="0"/>
        <v>6.1285448149676567</v>
      </c>
      <c r="D9" s="6">
        <f t="shared" si="1"/>
        <v>7.5942187757470636E-3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x14ac:dyDescent="0.25">
      <c r="A10" s="6">
        <v>3.0009999999999999</v>
      </c>
      <c r="B10" s="6">
        <v>3.6021000000000001</v>
      </c>
      <c r="C10" s="6">
        <f t="shared" si="0"/>
        <v>3.9214554118607654</v>
      </c>
      <c r="D10" s="6">
        <f t="shared" si="1"/>
        <v>0.10198787908475905</v>
      </c>
      <c r="E10" s="6"/>
      <c r="F10" s="6" t="s">
        <v>39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x14ac:dyDescent="0.25">
      <c r="A11" s="6">
        <v>4.5010000000000003</v>
      </c>
      <c r="B11" s="6">
        <v>3.2303999999999999</v>
      </c>
      <c r="C11" s="6">
        <f t="shared" si="0"/>
        <v>3.2539864126697151</v>
      </c>
      <c r="D11" s="6">
        <f t="shared" si="1"/>
        <v>5.5631886262610042E-4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x14ac:dyDescent="0.25">
      <c r="A12" s="6">
        <v>6.0010000000000003</v>
      </c>
      <c r="B12" s="6">
        <v>2.8451</v>
      </c>
      <c r="C12" s="6">
        <f t="shared" si="0"/>
        <v>3.0788042964252651</v>
      </c>
      <c r="D12" s="6">
        <f t="shared" si="1"/>
        <v>5.4617698167628195E-2</v>
      </c>
      <c r="E12" s="6"/>
      <c r="F12" s="20" t="s">
        <v>41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x14ac:dyDescent="0.25">
      <c r="A13" s="6">
        <v>7.0010000000000003</v>
      </c>
      <c r="B13" s="6">
        <v>3.1760999999999999</v>
      </c>
      <c r="C13" s="6">
        <f t="shared" si="0"/>
        <v>2.9590327914491374</v>
      </c>
      <c r="D13" s="6">
        <f t="shared" si="1"/>
        <v>4.7118173028063627E-2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1" x14ac:dyDescent="0.25">
      <c r="A14" s="6">
        <v>1.5E-3</v>
      </c>
      <c r="B14" s="6">
        <v>7.6334999999999997</v>
      </c>
      <c r="C14" s="6">
        <f t="shared" si="0"/>
        <v>7.9429745795528159</v>
      </c>
      <c r="D14" s="6">
        <f t="shared" si="1"/>
        <v>9.577451538939237E-2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 x14ac:dyDescent="0.25">
      <c r="A15" s="6">
        <v>1.5015000000000001</v>
      </c>
      <c r="B15" s="6">
        <v>6.5185000000000004</v>
      </c>
      <c r="C15" s="6">
        <f t="shared" si="0"/>
        <v>6.1278182096916938</v>
      </c>
      <c r="D15" s="6">
        <f t="shared" si="1"/>
        <v>0.15263226127850368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51" x14ac:dyDescent="0.25">
      <c r="A16" s="6">
        <v>3.0015000000000001</v>
      </c>
      <c r="B16" s="6">
        <v>4.8632999999999997</v>
      </c>
      <c r="C16" s="6">
        <f t="shared" si="0"/>
        <v>3.9208598055576447</v>
      </c>
      <c r="D16" s="6">
        <f t="shared" si="1"/>
        <v>0.88819352010054398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x14ac:dyDescent="0.25">
      <c r="A17" s="6">
        <v>4.0015000000000001</v>
      </c>
      <c r="B17" s="6">
        <v>3.3010000000000002</v>
      </c>
      <c r="C17" s="6">
        <f t="shared" si="0"/>
        <v>3.3279770645554634</v>
      </c>
      <c r="D17" s="6">
        <f t="shared" si="1"/>
        <v>7.2776201202963029E-4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x14ac:dyDescent="0.25">
      <c r="A18" s="6">
        <v>6.5015000000000001</v>
      </c>
      <c r="B18" s="6">
        <v>3.7242999999999999</v>
      </c>
      <c r="C18" s="6">
        <f t="shared" si="0"/>
        <v>3.0193262448211757</v>
      </c>
      <c r="D18" s="6">
        <f t="shared" si="1"/>
        <v>0.49698799549093275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x14ac:dyDescent="0.25">
      <c r="A19" s="6">
        <v>7.5015000000000001</v>
      </c>
      <c r="B19" s="6">
        <v>3.1760999999999999</v>
      </c>
      <c r="C19" s="6">
        <f t="shared" si="0"/>
        <v>2.897731558830372</v>
      </c>
      <c r="D19" s="6">
        <f t="shared" si="1"/>
        <v>7.7488989039208589E-2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x14ac:dyDescent="0.25">
      <c r="A20" s="6">
        <v>1.6000000000000001E-3</v>
      </c>
      <c r="B20" s="6">
        <v>8.0294000000000008</v>
      </c>
      <c r="C20" s="6">
        <f t="shared" si="0"/>
        <v>7.9429387800959317</v>
      </c>
      <c r="D20" s="6">
        <f t="shared" si="1"/>
        <v>7.4755425472997905E-3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x14ac:dyDescent="0.25">
      <c r="A21" s="6">
        <v>1.5016</v>
      </c>
      <c r="B21" s="6">
        <v>5.9684999999999997</v>
      </c>
      <c r="C21" s="6">
        <f t="shared" si="0"/>
        <v>6.127672883054327</v>
      </c>
      <c r="D21" s="6">
        <f t="shared" si="1"/>
        <v>2.5336006699826559E-2</v>
      </c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1" x14ac:dyDescent="0.25">
      <c r="A22" s="6">
        <v>3.0015999999999998</v>
      </c>
      <c r="B22" s="6">
        <v>4.0530999999999997</v>
      </c>
      <c r="C22" s="6">
        <f t="shared" si="0"/>
        <v>3.9207407184998031</v>
      </c>
      <c r="D22" s="6">
        <f t="shared" si="1"/>
        <v>1.7518979399248288E-2</v>
      </c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1:51" x14ac:dyDescent="0.25">
      <c r="A23" s="6">
        <v>4.5015999999999998</v>
      </c>
      <c r="B23" s="6">
        <v>2.4771000000000001</v>
      </c>
      <c r="C23" s="6">
        <f t="shared" si="0"/>
        <v>3.2539120356621027</v>
      </c>
      <c r="D23" s="6">
        <f t="shared" si="1"/>
        <v>0.60343693874949988</v>
      </c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1:51" x14ac:dyDescent="0.25">
      <c r="A24" s="6">
        <v>6.0015999999999998</v>
      </c>
      <c r="B24" s="6">
        <v>1.7782</v>
      </c>
      <c r="C24" s="6">
        <f t="shared" si="0"/>
        <v>3.0787335716208171</v>
      </c>
      <c r="D24" s="6">
        <f t="shared" si="1"/>
        <v>1.691387570912799</v>
      </c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x14ac:dyDescent="0.25">
      <c r="A25" s="6">
        <v>7.5015999999999998</v>
      </c>
      <c r="B25" s="6">
        <v>2.7782</v>
      </c>
      <c r="C25" s="6">
        <f t="shared" si="0"/>
        <v>2.8977192253138306</v>
      </c>
      <c r="D25" s="6">
        <f t="shared" si="1"/>
        <v>1.4284845219618213E-2</v>
      </c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1:51" x14ac:dyDescent="0.25">
      <c r="A26" s="6">
        <v>1.8E-3</v>
      </c>
      <c r="B26" s="6">
        <v>8.0413999999999994</v>
      </c>
      <c r="C26" s="6">
        <f t="shared" si="0"/>
        <v>7.9428658231833458</v>
      </c>
      <c r="D26" s="6">
        <f t="shared" si="1"/>
        <v>9.708984000935568E-3</v>
      </c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x14ac:dyDescent="0.25">
      <c r="A27" s="6">
        <v>1.5018</v>
      </c>
      <c r="B27" s="6">
        <v>5.2480000000000002</v>
      </c>
      <c r="C27" s="6">
        <f t="shared" si="0"/>
        <v>6.1273822241985831</v>
      </c>
      <c r="D27" s="6">
        <f t="shared" si="1"/>
        <v>0.77331309623644673</v>
      </c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x14ac:dyDescent="0.25">
      <c r="A28" s="6">
        <v>3.0017999999999998</v>
      </c>
      <c r="B28" s="6">
        <v>2.4771000000000001</v>
      </c>
      <c r="C28" s="6">
        <f t="shared" si="0"/>
        <v>3.9205025786025987</v>
      </c>
      <c r="D28" s="6">
        <f t="shared" si="1"/>
        <v>2.0834110039166309</v>
      </c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1:51" x14ac:dyDescent="0.25">
      <c r="A29" s="6">
        <v>4.5018000000000002</v>
      </c>
      <c r="B29" s="6">
        <v>2.8451</v>
      </c>
      <c r="C29" s="6">
        <f t="shared" si="0"/>
        <v>3.2538872468913524</v>
      </c>
      <c r="D29" s="6">
        <f t="shared" si="1"/>
        <v>0.16710701322101157</v>
      </c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1:51" x14ac:dyDescent="0.25">
      <c r="A30" s="6">
        <v>6.0018000000000002</v>
      </c>
      <c r="B30" s="6">
        <v>3.9243000000000001</v>
      </c>
      <c r="C30" s="6">
        <f t="shared" si="0"/>
        <v>3.0787099963755811</v>
      </c>
      <c r="D30" s="6">
        <f t="shared" si="1"/>
        <v>0.71502245422954502</v>
      </c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x14ac:dyDescent="0.25">
      <c r="A31" s="6">
        <v>2E-3</v>
      </c>
      <c r="B31" s="6">
        <v>8.1461000000000006</v>
      </c>
      <c r="C31" s="6">
        <f t="shared" si="0"/>
        <v>7.9427911896073615</v>
      </c>
      <c r="D31" s="6">
        <f t="shared" si="1"/>
        <v>4.1334472383270052E-2</v>
      </c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x14ac:dyDescent="0.25">
      <c r="A32" s="6">
        <v>1.502</v>
      </c>
      <c r="B32" s="6">
        <v>6.7992999999999997</v>
      </c>
      <c r="C32" s="6">
        <f t="shared" si="0"/>
        <v>6.1270915579024621</v>
      </c>
      <c r="D32" s="6">
        <f t="shared" si="1"/>
        <v>0.45186418962719854</v>
      </c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x14ac:dyDescent="0.25">
      <c r="A33" s="6">
        <v>3.0019999999999998</v>
      </c>
      <c r="B33" s="6">
        <v>3.9868000000000001</v>
      </c>
      <c r="C33" s="6">
        <f t="shared" si="0"/>
        <v>3.920264484343106</v>
      </c>
      <c r="D33" s="6">
        <f t="shared" si="1"/>
        <v>4.426974843728798E-3</v>
      </c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 x14ac:dyDescent="0.25">
      <c r="A34" s="6">
        <v>4.5019999999999998</v>
      </c>
      <c r="B34" s="6">
        <v>3.6021000000000001</v>
      </c>
      <c r="C34" s="6">
        <f t="shared" si="0"/>
        <v>3.2538624599006698</v>
      </c>
      <c r="D34" s="6">
        <f t="shared" si="1"/>
        <v>0.12126938433443267</v>
      </c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1" x14ac:dyDescent="0.25">
      <c r="A35" s="6">
        <v>6.0019999999999998</v>
      </c>
      <c r="B35" s="6">
        <v>3.6021000000000001</v>
      </c>
      <c r="C35" s="6">
        <f t="shared" si="0"/>
        <v>3.0786864209751355</v>
      </c>
      <c r="D35" s="6">
        <f t="shared" si="1"/>
        <v>0.27396177470761823</v>
      </c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1" x14ac:dyDescent="0.25">
      <c r="A36" s="6">
        <v>7.5019999999999998</v>
      </c>
      <c r="B36" s="6">
        <v>2.6021000000000001</v>
      </c>
      <c r="C36" s="6">
        <f t="shared" si="0"/>
        <v>2.8976698909121028</v>
      </c>
      <c r="D36" s="6">
        <f t="shared" si="1"/>
        <v>8.7361560413792311E-2</v>
      </c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1" x14ac:dyDescent="0.25">
      <c r="A37" s="5" t="s">
        <v>15</v>
      </c>
      <c r="B37" s="6"/>
      <c r="C37" s="6"/>
      <c r="D37" s="6">
        <f>SUM(D2:D36)</f>
        <v>10.199323175045283</v>
      </c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1" x14ac:dyDescent="0.25">
      <c r="A40" s="6">
        <v>0</v>
      </c>
      <c r="B40" s="6"/>
      <c r="C40" s="6">
        <f>LOG((10^$G$5)/(1+10^$G$2)*(10^(-1*(A40/$G$3)^$G$4+$G$2)+10^(-1*(A40/$G$6)^$G$4)))</f>
        <v>7.9434175813955399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x14ac:dyDescent="0.25">
      <c r="A41" s="6">
        <v>7.5020000000000003E-2</v>
      </c>
      <c r="B41" s="6"/>
      <c r="C41" s="6">
        <f t="shared" ref="C41:C104" si="2">LOG((10^$G$5)/(1+10^$G$2)*(10^(-1*(A41/$G$3)^$G$4+$G$2)+10^(-1*(A41/$G$6)^$G$4)))</f>
        <v>7.8941798573232225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x14ac:dyDescent="0.25">
      <c r="A42" s="6">
        <v>0.15004000000000001</v>
      </c>
      <c r="B42" s="6"/>
      <c r="C42" s="6">
        <f t="shared" si="2"/>
        <v>7.8299763770516364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1" x14ac:dyDescent="0.25">
      <c r="A43" s="6">
        <v>0.22506000000000001</v>
      </c>
      <c r="B43" s="6"/>
      <c r="C43" s="6">
        <f t="shared" si="2"/>
        <v>7.7585746809900522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</row>
    <row r="44" spans="1:51" x14ac:dyDescent="0.25">
      <c r="A44" s="6">
        <v>0.30008000000000001</v>
      </c>
      <c r="B44" s="6"/>
      <c r="C44" s="6">
        <f t="shared" si="2"/>
        <v>7.6820565549022595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</row>
    <row r="45" spans="1:51" x14ac:dyDescent="0.25">
      <c r="A45" s="6">
        <v>0.37509999999999999</v>
      </c>
      <c r="B45" s="6"/>
      <c r="C45" s="6">
        <f t="shared" si="2"/>
        <v>7.601494331423285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</row>
    <row r="46" spans="1:51" x14ac:dyDescent="0.25">
      <c r="A46" s="6">
        <v>0.45011999999999996</v>
      </c>
      <c r="B46" s="6"/>
      <c r="C46" s="6">
        <f t="shared" si="2"/>
        <v>7.5175560184153802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</row>
    <row r="47" spans="1:51" x14ac:dyDescent="0.25">
      <c r="A47" s="6">
        <v>0.52513999999999994</v>
      </c>
      <c r="B47" s="6"/>
      <c r="C47" s="6">
        <f t="shared" si="2"/>
        <v>7.4307026755615855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</row>
    <row r="48" spans="1:51" x14ac:dyDescent="0.25">
      <c r="A48" s="6">
        <v>0.60015999999999992</v>
      </c>
      <c r="B48" s="6"/>
      <c r="C48" s="6">
        <f t="shared" si="2"/>
        <v>7.3412740234607661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</row>
    <row r="49" spans="1:51" x14ac:dyDescent="0.25">
      <c r="A49" s="6">
        <v>0.67517999999999989</v>
      </c>
      <c r="B49" s="6"/>
      <c r="C49" s="6">
        <f t="shared" si="2"/>
        <v>7.2495320925556079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</row>
    <row r="50" spans="1:51" x14ac:dyDescent="0.25">
      <c r="A50" s="6">
        <v>0.75019999999999987</v>
      </c>
      <c r="B50" s="6"/>
      <c r="C50" s="6">
        <f t="shared" si="2"/>
        <v>7.1556859957582013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</row>
    <row r="51" spans="1:51" x14ac:dyDescent="0.25">
      <c r="A51" s="6">
        <v>0.82521999999999984</v>
      </c>
      <c r="B51" s="6"/>
      <c r="C51" s="6">
        <f t="shared" si="2"/>
        <v>7.0599071203139978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</row>
    <row r="52" spans="1:51" x14ac:dyDescent="0.25">
      <c r="A52" s="6">
        <v>0.90023999999999982</v>
      </c>
      <c r="B52" s="6"/>
      <c r="C52" s="6">
        <f t="shared" si="2"/>
        <v>6.9623390161701311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</row>
    <row r="53" spans="1:51" x14ac:dyDescent="0.25">
      <c r="A53" s="6">
        <v>0.97525999999999979</v>
      </c>
      <c r="B53" s="6"/>
      <c r="C53" s="6">
        <f t="shared" si="2"/>
        <v>6.8631041516568301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51" x14ac:dyDescent="0.25">
      <c r="A54" s="6">
        <v>1.0502799999999999</v>
      </c>
      <c r="B54" s="6"/>
      <c r="C54" s="6">
        <f t="shared" si="2"/>
        <v>6.7623087256962737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</row>
    <row r="55" spans="1:51" x14ac:dyDescent="0.25">
      <c r="A55" s="6">
        <v>1.1253</v>
      </c>
      <c r="B55" s="6"/>
      <c r="C55" s="6">
        <f t="shared" si="2"/>
        <v>6.6600462303857642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</row>
    <row r="56" spans="1:51" x14ac:dyDescent="0.25">
      <c r="A56" s="6">
        <v>1.2003200000000001</v>
      </c>
      <c r="B56" s="6"/>
      <c r="C56" s="6">
        <f t="shared" si="2"/>
        <v>6.5564001919355395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</row>
    <row r="57" spans="1:51" x14ac:dyDescent="0.25">
      <c r="A57" s="6">
        <v>1.2753400000000001</v>
      </c>
      <c r="B57" s="6"/>
      <c r="C57" s="6">
        <f t="shared" si="2"/>
        <v>6.4514463685174848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</row>
    <row r="58" spans="1:51" x14ac:dyDescent="0.25">
      <c r="A58" s="6">
        <v>1.3503600000000002</v>
      </c>
      <c r="B58" s="6"/>
      <c r="C58" s="6">
        <f t="shared" si="2"/>
        <v>6.3452545970736116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</row>
    <row r="59" spans="1:51" x14ac:dyDescent="0.25">
      <c r="A59" s="6">
        <v>1.4253800000000003</v>
      </c>
      <c r="B59" s="6"/>
      <c r="C59" s="6">
        <f t="shared" si="2"/>
        <v>6.2378904307062459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</row>
    <row r="60" spans="1:51" x14ac:dyDescent="0.25">
      <c r="A60" s="6">
        <v>1.5004000000000004</v>
      </c>
      <c r="B60" s="6"/>
      <c r="C60" s="6">
        <f t="shared" si="2"/>
        <v>6.1294166798756962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</row>
    <row r="61" spans="1:51" x14ac:dyDescent="0.25">
      <c r="A61" s="6">
        <v>1.5754200000000005</v>
      </c>
      <c r="B61" s="6"/>
      <c r="C61" s="6">
        <f t="shared" si="2"/>
        <v>6.0198949567030429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</row>
    <row r="62" spans="1:51" x14ac:dyDescent="0.25">
      <c r="A62" s="6">
        <v>1.6504400000000006</v>
      </c>
      <c r="B62" s="6"/>
      <c r="C62" s="6">
        <f t="shared" si="2"/>
        <v>5.9093873181088181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</row>
    <row r="63" spans="1:51" x14ac:dyDescent="0.25">
      <c r="A63" s="6">
        <v>1.7254600000000007</v>
      </c>
      <c r="B63" s="6"/>
      <c r="C63" s="6">
        <f t="shared" si="2"/>
        <v>5.7979581081074265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</row>
    <row r="64" spans="1:51" x14ac:dyDescent="0.25">
      <c r="A64" s="6">
        <v>1.8004800000000007</v>
      </c>
      <c r="B64" s="6"/>
      <c r="C64" s="6">
        <f t="shared" si="2"/>
        <v>5.6856761111402792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</row>
    <row r="65" spans="1:51" x14ac:dyDescent="0.25">
      <c r="A65" s="6">
        <v>1.8755000000000008</v>
      </c>
      <c r="B65" s="6"/>
      <c r="C65" s="6">
        <f t="shared" si="2"/>
        <v>5.5726171461113525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</row>
    <row r="66" spans="1:51" x14ac:dyDescent="0.25">
      <c r="A66" s="6">
        <v>1.9505200000000009</v>
      </c>
      <c r="B66" s="6"/>
      <c r="C66" s="6">
        <f t="shared" si="2"/>
        <v>5.4588672539025547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</row>
    <row r="67" spans="1:51" x14ac:dyDescent="0.25">
      <c r="A67" s="6">
        <v>2.0255400000000008</v>
      </c>
      <c r="B67" s="6"/>
      <c r="C67" s="6">
        <f t="shared" si="2"/>
        <v>5.3445266578851101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</row>
    <row r="68" spans="1:51" x14ac:dyDescent="0.25">
      <c r="A68" s="6">
        <v>2.1005600000000006</v>
      </c>
      <c r="B68" s="6"/>
      <c r="C68" s="6">
        <f t="shared" si="2"/>
        <v>5.2297147037463354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</row>
    <row r="69" spans="1:51" x14ac:dyDescent="0.25">
      <c r="A69" s="6">
        <v>2.1755800000000005</v>
      </c>
      <c r="B69" s="6"/>
      <c r="C69" s="6">
        <f t="shared" si="2"/>
        <v>5.1145760048176463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</row>
    <row r="70" spans="1:51" x14ac:dyDescent="0.25">
      <c r="A70" s="6">
        <v>2.2506000000000004</v>
      </c>
      <c r="B70" s="6"/>
      <c r="C70" s="6">
        <f t="shared" si="2"/>
        <v>4.9992880191935436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</row>
    <row r="71" spans="1:51" x14ac:dyDescent="0.25">
      <c r="A71" s="6">
        <v>2.3256200000000002</v>
      </c>
      <c r="B71" s="6"/>
      <c r="C71" s="6">
        <f t="shared" si="2"/>
        <v>4.8840702432941514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</row>
    <row r="72" spans="1:51" x14ac:dyDescent="0.25">
      <c r="A72" s="6">
        <v>2.4006400000000001</v>
      </c>
      <c r="B72" s="6"/>
      <c r="C72" s="6">
        <f t="shared" si="2"/>
        <v>4.7691950879772396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</row>
    <row r="73" spans="1:51" x14ac:dyDescent="0.25">
      <c r="A73" s="6">
        <v>2.47566</v>
      </c>
      <c r="B73" s="6"/>
      <c r="C73" s="6">
        <f t="shared" si="2"/>
        <v>4.6550002560022747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</row>
    <row r="74" spans="1:51" x14ac:dyDescent="0.25">
      <c r="A74" s="6">
        <v>2.5506799999999998</v>
      </c>
      <c r="B74" s="6"/>
      <c r="C74" s="6">
        <f t="shared" si="2"/>
        <v>4.5419019955776347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</row>
    <row r="75" spans="1:51" x14ac:dyDescent="0.25">
      <c r="A75" s="6">
        <v>2.6256999999999997</v>
      </c>
      <c r="B75" s="6"/>
      <c r="C75" s="6">
        <f t="shared" si="2"/>
        <v>4.4304078915345793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</row>
    <row r="76" spans="1:51" x14ac:dyDescent="0.25">
      <c r="A76" s="6">
        <v>2.7007199999999996</v>
      </c>
      <c r="B76" s="6"/>
      <c r="C76" s="6">
        <f t="shared" si="2"/>
        <v>4.3211268321665237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</row>
    <row r="77" spans="1:51" x14ac:dyDescent="0.25">
      <c r="A77" s="6">
        <v>2.7757399999999994</v>
      </c>
      <c r="B77" s="6"/>
      <c r="C77" s="6">
        <f t="shared" si="2"/>
        <v>4.2147725198174575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</row>
    <row r="78" spans="1:51" x14ac:dyDescent="0.25">
      <c r="A78" s="6">
        <v>2.8507599999999993</v>
      </c>
      <c r="B78" s="6"/>
      <c r="C78" s="6">
        <f t="shared" si="2"/>
        <v>4.1121556622345077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</row>
    <row r="79" spans="1:51" x14ac:dyDescent="0.25">
      <c r="A79" s="6">
        <v>2.9257799999999992</v>
      </c>
      <c r="B79" s="6"/>
      <c r="C79" s="6">
        <f t="shared" si="2"/>
        <v>4.0141594169891333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</row>
    <row r="80" spans="1:51" x14ac:dyDescent="0.25">
      <c r="A80" s="6">
        <v>3.000799999999999</v>
      </c>
      <c r="B80" s="6"/>
      <c r="C80" s="6">
        <f t="shared" si="2"/>
        <v>3.9216937341518663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</row>
    <row r="81" spans="1:51" x14ac:dyDescent="0.25">
      <c r="A81" s="6">
        <v>3.0758199999999989</v>
      </c>
      <c r="B81" s="6"/>
      <c r="C81" s="6">
        <f t="shared" si="2"/>
        <v>3.8356279411178948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</row>
    <row r="82" spans="1:51" x14ac:dyDescent="0.25">
      <c r="A82" s="6">
        <v>3.1508399999999988</v>
      </c>
      <c r="B82" s="6"/>
      <c r="C82" s="6">
        <f t="shared" si="2"/>
        <v>3.7567074450131694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</row>
    <row r="83" spans="1:51" x14ac:dyDescent="0.25">
      <c r="A83" s="6">
        <v>3.2258599999999986</v>
      </c>
      <c r="B83" s="6"/>
      <c r="C83" s="6">
        <f t="shared" si="2"/>
        <v>3.685468225858505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</row>
    <row r="84" spans="1:51" x14ac:dyDescent="0.25">
      <c r="A84" s="6">
        <v>3.3008799999999985</v>
      </c>
      <c r="B84" s="6"/>
      <c r="C84" s="6">
        <f t="shared" si="2"/>
        <v>3.6221682785459048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</row>
    <row r="85" spans="1:51" x14ac:dyDescent="0.25">
      <c r="A85" s="6">
        <v>3.3758999999999983</v>
      </c>
      <c r="B85" s="6"/>
      <c r="C85" s="6">
        <f t="shared" si="2"/>
        <v>3.5667543121430674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</row>
    <row r="86" spans="1:51" x14ac:dyDescent="0.25">
      <c r="A86" s="6">
        <v>3.4509199999999982</v>
      </c>
      <c r="B86" s="6"/>
      <c r="C86" s="6">
        <f t="shared" si="2"/>
        <v>3.5188734018971273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</row>
    <row r="87" spans="1:51" x14ac:dyDescent="0.25">
      <c r="A87" s="6">
        <v>3.5259399999999981</v>
      </c>
      <c r="B87" s="6"/>
      <c r="C87" s="6">
        <f t="shared" si="2"/>
        <v>3.4779260921009478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</row>
    <row r="88" spans="1:51" x14ac:dyDescent="0.25">
      <c r="A88" s="6">
        <v>3.6009599999999979</v>
      </c>
      <c r="B88" s="6"/>
      <c r="C88" s="6">
        <f t="shared" si="2"/>
        <v>3.4431459429555211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</row>
    <row r="89" spans="1:51" x14ac:dyDescent="0.25">
      <c r="A89" s="6">
        <v>3.6759799999999978</v>
      </c>
      <c r="B89" s="6"/>
      <c r="C89" s="6">
        <f t="shared" si="2"/>
        <v>3.4136858091374735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</row>
    <row r="90" spans="1:51" x14ac:dyDescent="0.25">
      <c r="A90" s="6">
        <v>3.7509999999999977</v>
      </c>
      <c r="B90" s="6"/>
      <c r="C90" s="6">
        <f t="shared" si="2"/>
        <v>3.3886939692077669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</row>
    <row r="91" spans="1:51" x14ac:dyDescent="0.25">
      <c r="A91" s="6">
        <v>3.8260199999999975</v>
      </c>
      <c r="B91" s="6"/>
      <c r="C91" s="6">
        <f t="shared" si="2"/>
        <v>3.3673704354609795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</row>
    <row r="92" spans="1:51" x14ac:dyDescent="0.25">
      <c r="A92" s="6">
        <v>3.9010399999999974</v>
      </c>
      <c r="B92" s="6"/>
      <c r="C92" s="6">
        <f t="shared" si="2"/>
        <v>3.3490012483894378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</row>
    <row r="93" spans="1:51" x14ac:dyDescent="0.25">
      <c r="A93" s="6">
        <v>3.9760599999999973</v>
      </c>
      <c r="B93" s="6"/>
      <c r="C93" s="6">
        <f t="shared" si="2"/>
        <v>3.332973692030655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</row>
    <row r="94" spans="1:51" x14ac:dyDescent="0.25">
      <c r="A94" s="6">
        <v>4.0510799999999971</v>
      </c>
      <c r="B94" s="6"/>
      <c r="C94" s="6">
        <f t="shared" si="2"/>
        <v>3.3187776104176128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</row>
    <row r="95" spans="1:51" x14ac:dyDescent="0.25">
      <c r="A95" s="6">
        <v>4.1260999999999974</v>
      </c>
      <c r="B95" s="6"/>
      <c r="C95" s="6">
        <f t="shared" si="2"/>
        <v>3.3059980969039802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</row>
    <row r="96" spans="1:51" x14ac:dyDescent="0.25">
      <c r="A96" s="6">
        <v>4.2011199999999977</v>
      </c>
      <c r="B96" s="6"/>
      <c r="C96" s="6">
        <f t="shared" si="2"/>
        <v>3.294303816265185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</row>
    <row r="97" spans="1:51" x14ac:dyDescent="0.25">
      <c r="A97" s="6">
        <v>4.2761399999999981</v>
      </c>
      <c r="B97" s="6"/>
      <c r="C97" s="6">
        <f t="shared" si="2"/>
        <v>3.2834339129450942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</row>
    <row r="98" spans="1:51" x14ac:dyDescent="0.25">
      <c r="A98" s="6">
        <v>4.3511599999999984</v>
      </c>
      <c r="B98" s="6"/>
      <c r="C98" s="6">
        <f t="shared" si="2"/>
        <v>3.2731852969258508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</row>
    <row r="99" spans="1:51" x14ac:dyDescent="0.25">
      <c r="A99" s="6">
        <v>4.4261799999999987</v>
      </c>
      <c r="B99" s="6"/>
      <c r="C99" s="6">
        <f t="shared" si="2"/>
        <v>3.2634012361208211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</row>
    <row r="100" spans="1:51" x14ac:dyDescent="0.25">
      <c r="A100" s="6">
        <v>4.501199999999999</v>
      </c>
      <c r="B100" s="6"/>
      <c r="C100" s="6">
        <f t="shared" si="2"/>
        <v>3.2539616185497877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</row>
    <row r="101" spans="1:51" x14ac:dyDescent="0.25">
      <c r="A101" s="6">
        <v>4.5762199999999993</v>
      </c>
      <c r="B101" s="6"/>
      <c r="C101" s="6">
        <f t="shared" si="2"/>
        <v>3.2447749150648204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</row>
    <row r="102" spans="1:51" x14ac:dyDescent="0.25">
      <c r="A102" s="6">
        <v>4.6512399999999996</v>
      </c>
      <c r="B102" s="6"/>
      <c r="C102" s="6">
        <f t="shared" si="2"/>
        <v>3.23577170130415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</row>
    <row r="103" spans="1:51" x14ac:dyDescent="0.25">
      <c r="A103" s="6">
        <v>4.7262599999999999</v>
      </c>
      <c r="B103" s="6"/>
      <c r="C103" s="6">
        <f t="shared" si="2"/>
        <v>3.2268995256125206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</row>
    <row r="104" spans="1:51" x14ac:dyDescent="0.25">
      <c r="A104" s="6">
        <v>4.8012800000000002</v>
      </c>
      <c r="B104" s="6"/>
      <c r="C104" s="6">
        <f t="shared" si="2"/>
        <v>3.2181188949268136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</row>
    <row r="105" spans="1:51" x14ac:dyDescent="0.25">
      <c r="A105" s="6">
        <v>4.8763000000000005</v>
      </c>
      <c r="B105" s="6"/>
      <c r="C105" s="6">
        <f t="shared" ref="C105:C139" si="3">LOG((10^$G$5)/(1+10^$G$2)*(10^(-1*(A105/$G$3)^$G$4+$G$2)+10^(-1*(A105/$G$6)^$G$4)))</f>
        <v>3.2094001652609951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</row>
    <row r="106" spans="1:51" x14ac:dyDescent="0.25">
      <c r="A106" s="6">
        <v>4.9513200000000008</v>
      </c>
      <c r="B106" s="6"/>
      <c r="C106" s="6">
        <f t="shared" si="3"/>
        <v>3.2007211507223632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</row>
    <row r="107" spans="1:51" x14ac:dyDescent="0.25">
      <c r="A107" s="6">
        <v>5.0263400000000011</v>
      </c>
      <c r="B107" s="6"/>
      <c r="C107" s="6">
        <f t="shared" si="3"/>
        <v>3.1920652956250684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</row>
    <row r="108" spans="1:51" x14ac:dyDescent="0.25">
      <c r="A108" s="6">
        <v>5.1013600000000014</v>
      </c>
      <c r="B108" s="6"/>
      <c r="C108" s="6">
        <f t="shared" si="3"/>
        <v>3.1834202834842311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</row>
    <row r="109" spans="1:51" x14ac:dyDescent="0.25">
      <c r="A109" s="6">
        <v>5.1763800000000018</v>
      </c>
      <c r="B109" s="6"/>
      <c r="C109" s="6">
        <f t="shared" si="3"/>
        <v>3.1747769823903913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</row>
    <row r="110" spans="1:51" x14ac:dyDescent="0.25">
      <c r="A110" s="6">
        <v>5.2514000000000021</v>
      </c>
      <c r="B110" s="6"/>
      <c r="C110" s="6">
        <f t="shared" si="3"/>
        <v>3.1661286478586352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</row>
    <row r="111" spans="1:51" x14ac:dyDescent="0.25">
      <c r="A111" s="6">
        <v>5.3264200000000024</v>
      </c>
      <c r="B111" s="6"/>
      <c r="C111" s="6">
        <f t="shared" si="3"/>
        <v>3.1574703218400013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</row>
    <row r="112" spans="1:51" x14ac:dyDescent="0.25">
      <c r="A112" s="6">
        <v>5.4014400000000027</v>
      </c>
      <c r="B112" s="6"/>
      <c r="C112" s="6">
        <f t="shared" si="3"/>
        <v>3.1487983806240116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</row>
    <row r="113" spans="1:51" x14ac:dyDescent="0.25">
      <c r="A113" s="6">
        <v>5.476460000000003</v>
      </c>
      <c r="B113" s="6"/>
      <c r="C113" s="6">
        <f t="shared" si="3"/>
        <v>3.140110195405287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</row>
    <row r="114" spans="1:51" x14ac:dyDescent="0.25">
      <c r="A114" s="6">
        <v>5.5514800000000033</v>
      </c>
      <c r="B114" s="6"/>
      <c r="C114" s="6">
        <f t="shared" si="3"/>
        <v>3.1314038778818833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</row>
    <row r="115" spans="1:51" x14ac:dyDescent="0.25">
      <c r="A115" s="6">
        <v>5.6265000000000036</v>
      </c>
      <c r="B115" s="6"/>
      <c r="C115" s="6">
        <f t="shared" si="3"/>
        <v>3.1226780898883844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</row>
    <row r="116" spans="1:51" x14ac:dyDescent="0.25">
      <c r="A116" s="6">
        <v>5.7015200000000039</v>
      </c>
      <c r="B116" s="6"/>
      <c r="C116" s="6">
        <f t="shared" si="3"/>
        <v>3.1139319011582942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</row>
    <row r="117" spans="1:51" x14ac:dyDescent="0.25">
      <c r="A117" s="6">
        <v>5.7765400000000042</v>
      </c>
      <c r="B117" s="6"/>
      <c r="C117" s="6">
        <f t="shared" si="3"/>
        <v>3.1051646831985131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</row>
    <row r="118" spans="1:51" x14ac:dyDescent="0.25">
      <c r="A118" s="6">
        <v>5.8515600000000045</v>
      </c>
      <c r="B118" s="6"/>
      <c r="C118" s="6">
        <f t="shared" si="3"/>
        <v>3.0963760302165997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</row>
    <row r="119" spans="1:51" x14ac:dyDescent="0.25">
      <c r="A119" s="6">
        <v>5.9265800000000048</v>
      </c>
      <c r="B119" s="6"/>
      <c r="C119" s="6">
        <f t="shared" si="3"/>
        <v>3.0875657002847166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</row>
    <row r="120" spans="1:51" x14ac:dyDescent="0.25">
      <c r="A120" s="6">
        <v>6.0016000000000052</v>
      </c>
      <c r="B120" s="6"/>
      <c r="C120" s="6">
        <f t="shared" si="3"/>
        <v>3.0787335716208166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</row>
    <row r="121" spans="1:51" x14ac:dyDescent="0.25">
      <c r="A121" s="6">
        <v>6.0766200000000055</v>
      </c>
      <c r="B121" s="6"/>
      <c r="C121" s="6">
        <f t="shared" si="3"/>
        <v>3.0698796101480381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</row>
    <row r="122" spans="1:51" x14ac:dyDescent="0.25">
      <c r="A122" s="6">
        <v>6.1516400000000058</v>
      </c>
      <c r="B122" s="6"/>
      <c r="C122" s="6">
        <f t="shared" si="3"/>
        <v>3.0610038454576682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</row>
    <row r="123" spans="1:51" x14ac:dyDescent="0.25">
      <c r="A123" s="6">
        <v>6.2266600000000061</v>
      </c>
      <c r="B123" s="6"/>
      <c r="C123" s="6">
        <f t="shared" si="3"/>
        <v>3.0521063530260872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</row>
    <row r="124" spans="1:51" x14ac:dyDescent="0.25">
      <c r="A124" s="6">
        <v>6.3016800000000064</v>
      </c>
      <c r="B124" s="6"/>
      <c r="C124" s="6">
        <f t="shared" si="3"/>
        <v>3.0431872410803984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</row>
    <row r="125" spans="1:51" x14ac:dyDescent="0.25">
      <c r="A125" s="6">
        <v>6.3767000000000067</v>
      </c>
      <c r="B125" s="6"/>
      <c r="C125" s="6">
        <f t="shared" si="3"/>
        <v>3.0342466409153817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</row>
    <row r="126" spans="1:51" x14ac:dyDescent="0.25">
      <c r="A126" s="6">
        <v>6.451720000000007</v>
      </c>
      <c r="B126" s="6"/>
      <c r="C126" s="6">
        <f t="shared" si="3"/>
        <v>3.0252846997697751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</row>
    <row r="127" spans="1:51" x14ac:dyDescent="0.25">
      <c r="A127" s="6">
        <v>6.5267400000000073</v>
      </c>
      <c r="B127" s="6"/>
      <c r="C127" s="6">
        <f t="shared" si="3"/>
        <v>3.0163015755981335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</row>
    <row r="128" spans="1:51" x14ac:dyDescent="0.25">
      <c r="A128" s="6">
        <v>6.6017600000000076</v>
      </c>
      <c r="B128" s="6"/>
      <c r="C128" s="6">
        <f t="shared" si="3"/>
        <v>3.0072974332449336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</row>
    <row r="129" spans="1:51" x14ac:dyDescent="0.25">
      <c r="A129" s="6">
        <v>6.6767800000000079</v>
      </c>
      <c r="B129" s="6"/>
      <c r="C129" s="6">
        <f t="shared" si="3"/>
        <v>2.9982724416546516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</row>
    <row r="130" spans="1:51" x14ac:dyDescent="0.25">
      <c r="A130" s="6">
        <v>6.7518000000000082</v>
      </c>
      <c r="B130" s="6"/>
      <c r="C130" s="6">
        <f t="shared" si="3"/>
        <v>2.9892267718461962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</row>
    <row r="131" spans="1:51" x14ac:dyDescent="0.25">
      <c r="A131" s="6">
        <v>6.8268200000000085</v>
      </c>
      <c r="B131" s="6"/>
      <c r="C131" s="6">
        <f t="shared" si="3"/>
        <v>2.9801605954504797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</row>
    <row r="132" spans="1:51" x14ac:dyDescent="0.25">
      <c r="A132" s="6">
        <v>6.9018400000000089</v>
      </c>
      <c r="B132" s="6"/>
      <c r="C132" s="6">
        <f t="shared" si="3"/>
        <v>2.971074083662228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</row>
    <row r="133" spans="1:51" x14ac:dyDescent="0.25">
      <c r="A133" s="6">
        <v>6.9768600000000092</v>
      </c>
      <c r="B133" s="6"/>
      <c r="C133" s="6">
        <f t="shared" si="3"/>
        <v>2.9619674064959853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</row>
    <row r="134" spans="1:51" x14ac:dyDescent="0.25">
      <c r="A134" s="6">
        <v>7.0518800000000095</v>
      </c>
      <c r="B134" s="6"/>
      <c r="C134" s="6">
        <f t="shared" si="3"/>
        <v>2.9528407322650523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</row>
    <row r="135" spans="1:51" x14ac:dyDescent="0.25">
      <c r="A135" s="6">
        <v>7.1269000000000098</v>
      </c>
      <c r="B135" s="6"/>
      <c r="C135" s="6">
        <f t="shared" si="3"/>
        <v>2.9436942272234328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</row>
    <row r="136" spans="1:51" x14ac:dyDescent="0.25">
      <c r="A136" s="6">
        <v>7.2019200000000101</v>
      </c>
      <c r="B136" s="6"/>
      <c r="C136" s="6">
        <f t="shared" si="3"/>
        <v>2.9345280553266551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</row>
    <row r="137" spans="1:51" x14ac:dyDescent="0.25">
      <c r="A137" s="6">
        <v>7.2769400000000104</v>
      </c>
      <c r="B137" s="6"/>
      <c r="C137" s="6">
        <f t="shared" si="3"/>
        <v>2.9253423780789944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</row>
    <row r="138" spans="1:51" x14ac:dyDescent="0.25">
      <c r="A138" s="6">
        <v>7.3519600000000107</v>
      </c>
      <c r="B138" s="6"/>
      <c r="C138" s="6">
        <f t="shared" si="3"/>
        <v>2.9161373544432334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</row>
    <row r="139" spans="1:51" x14ac:dyDescent="0.25">
      <c r="A139" s="6">
        <v>7.426980000000011</v>
      </c>
      <c r="B139" s="6"/>
      <c r="C139" s="6">
        <f t="shared" si="3"/>
        <v>2.9069131407954627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</row>
  </sheetData>
  <mergeCells count="1">
    <mergeCell ref="F12:L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0" zoomScaleNormal="80" workbookViewId="0">
      <selection activeCell="E36" sqref="E2:E36"/>
    </sheetView>
  </sheetViews>
  <sheetFormatPr defaultRowHeight="15" x14ac:dyDescent="0.25"/>
  <cols>
    <col min="1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12783</v>
      </c>
      <c r="B2" s="3" t="s">
        <v>3</v>
      </c>
      <c r="C2" s="3" t="s">
        <v>11</v>
      </c>
      <c r="D2" s="6">
        <v>0</v>
      </c>
      <c r="E2" s="10">
        <v>7.7782</v>
      </c>
      <c r="I2" s="10"/>
    </row>
    <row r="3" spans="1:9" x14ac:dyDescent="0.25">
      <c r="A3" s="3">
        <v>12783</v>
      </c>
      <c r="B3" s="3" t="s">
        <v>3</v>
      </c>
      <c r="C3" s="3" t="s">
        <v>11</v>
      </c>
      <c r="D3" s="6">
        <v>1.5</v>
      </c>
      <c r="E3" s="10">
        <v>6.1673</v>
      </c>
      <c r="I3" s="10"/>
    </row>
    <row r="4" spans="1:9" x14ac:dyDescent="0.25">
      <c r="A4" s="3">
        <v>12783</v>
      </c>
      <c r="B4" s="3" t="s">
        <v>3</v>
      </c>
      <c r="C4" s="3" t="s">
        <v>11</v>
      </c>
      <c r="D4" s="6">
        <v>3</v>
      </c>
      <c r="E4" s="10">
        <v>4.5682</v>
      </c>
      <c r="I4" s="10"/>
    </row>
    <row r="5" spans="1:9" x14ac:dyDescent="0.25">
      <c r="A5" s="3">
        <v>12783</v>
      </c>
      <c r="B5" s="3" t="s">
        <v>3</v>
      </c>
      <c r="C5" s="3" t="s">
        <v>11</v>
      </c>
      <c r="D5" s="6">
        <v>4.5</v>
      </c>
      <c r="E5" s="10">
        <v>3.7559</v>
      </c>
      <c r="I5" s="10"/>
    </row>
    <row r="6" spans="1:9" x14ac:dyDescent="0.25">
      <c r="A6" s="3">
        <v>12783</v>
      </c>
      <c r="B6" s="3" t="s">
        <v>3</v>
      </c>
      <c r="C6" s="3" t="s">
        <v>11</v>
      </c>
      <c r="D6" s="6">
        <v>6</v>
      </c>
      <c r="E6" s="10">
        <v>3.4314</v>
      </c>
    </row>
    <row r="7" spans="1:9" x14ac:dyDescent="0.25">
      <c r="A7" s="3">
        <v>12783</v>
      </c>
      <c r="B7" s="3" t="s">
        <v>3</v>
      </c>
      <c r="C7" s="3" t="s">
        <v>11</v>
      </c>
      <c r="D7" s="6">
        <v>7.5</v>
      </c>
      <c r="E7" s="10">
        <v>2.3010000000000002</v>
      </c>
    </row>
    <row r="8" spans="1:9" x14ac:dyDescent="0.25">
      <c r="A8" s="3">
        <v>12783</v>
      </c>
      <c r="B8" s="3" t="s">
        <v>4</v>
      </c>
      <c r="C8" s="3" t="s">
        <v>11</v>
      </c>
      <c r="D8" s="6">
        <v>0</v>
      </c>
      <c r="E8" s="10">
        <v>8.0413999999999994</v>
      </c>
    </row>
    <row r="9" spans="1:9" x14ac:dyDescent="0.25">
      <c r="A9" s="3">
        <v>12783</v>
      </c>
      <c r="B9" s="3" t="s">
        <v>4</v>
      </c>
      <c r="C9" s="3" t="s">
        <v>11</v>
      </c>
      <c r="D9" s="6">
        <v>1.5</v>
      </c>
      <c r="E9" s="10">
        <v>6.0414000000000003</v>
      </c>
    </row>
    <row r="10" spans="1:9" x14ac:dyDescent="0.25">
      <c r="A10" s="3">
        <v>12783</v>
      </c>
      <c r="B10" s="3" t="s">
        <v>4</v>
      </c>
      <c r="C10" s="3" t="s">
        <v>11</v>
      </c>
      <c r="D10" s="6">
        <v>3</v>
      </c>
      <c r="E10" s="10">
        <v>3.6021000000000001</v>
      </c>
    </row>
    <row r="11" spans="1:9" x14ac:dyDescent="0.25">
      <c r="A11" s="3">
        <v>12783</v>
      </c>
      <c r="B11" s="3" t="s">
        <v>4</v>
      </c>
      <c r="C11" s="3" t="s">
        <v>11</v>
      </c>
      <c r="D11" s="6">
        <v>4.5</v>
      </c>
      <c r="E11" s="10">
        <v>3.2303999999999999</v>
      </c>
    </row>
    <row r="12" spans="1:9" x14ac:dyDescent="0.25">
      <c r="A12" s="3">
        <v>12783</v>
      </c>
      <c r="B12" s="3" t="s">
        <v>4</v>
      </c>
      <c r="C12" s="3" t="s">
        <v>11</v>
      </c>
      <c r="D12" s="6">
        <v>6</v>
      </c>
      <c r="E12" s="10">
        <v>2.8451</v>
      </c>
    </row>
    <row r="13" spans="1:9" x14ac:dyDescent="0.25">
      <c r="A13" s="3">
        <v>12783</v>
      </c>
      <c r="B13" s="3" t="s">
        <v>4</v>
      </c>
      <c r="C13" s="3" t="s">
        <v>11</v>
      </c>
      <c r="D13" s="6">
        <v>7.5</v>
      </c>
      <c r="E13" s="10">
        <v>3.1760999999999999</v>
      </c>
    </row>
    <row r="14" spans="1:9" x14ac:dyDescent="0.25">
      <c r="A14" s="3">
        <v>12783</v>
      </c>
      <c r="B14" s="3" t="s">
        <v>5</v>
      </c>
      <c r="C14" s="3" t="s">
        <v>11</v>
      </c>
      <c r="D14" s="6">
        <v>0</v>
      </c>
      <c r="E14" s="10">
        <v>7.6334999999999997</v>
      </c>
    </row>
    <row r="15" spans="1:9" x14ac:dyDescent="0.25">
      <c r="A15" s="3">
        <v>12783</v>
      </c>
      <c r="B15" s="3" t="s">
        <v>5</v>
      </c>
      <c r="C15" s="3" t="s">
        <v>11</v>
      </c>
      <c r="D15" s="6">
        <v>1.5</v>
      </c>
      <c r="E15" s="10">
        <v>6.5185000000000004</v>
      </c>
    </row>
    <row r="16" spans="1:9" x14ac:dyDescent="0.25">
      <c r="A16" s="3">
        <v>12783</v>
      </c>
      <c r="B16" s="3" t="s">
        <v>5</v>
      </c>
      <c r="C16" s="3" t="s">
        <v>11</v>
      </c>
      <c r="D16" s="6">
        <v>3</v>
      </c>
      <c r="E16" s="10">
        <v>4.8632999999999997</v>
      </c>
    </row>
    <row r="17" spans="1:5" x14ac:dyDescent="0.25">
      <c r="A17" s="3">
        <v>12783</v>
      </c>
      <c r="B17" s="3" t="s">
        <v>5</v>
      </c>
      <c r="C17" s="3" t="s">
        <v>11</v>
      </c>
      <c r="D17" s="6">
        <v>4.5</v>
      </c>
      <c r="E17" s="10">
        <v>3.3010000000000002</v>
      </c>
    </row>
    <row r="18" spans="1:5" x14ac:dyDescent="0.25">
      <c r="A18" s="3">
        <v>12783</v>
      </c>
      <c r="B18" s="3" t="s">
        <v>5</v>
      </c>
      <c r="C18" s="3" t="s">
        <v>11</v>
      </c>
      <c r="D18" s="6">
        <v>6</v>
      </c>
      <c r="E18" s="10">
        <v>3.7242999999999999</v>
      </c>
    </row>
    <row r="19" spans="1:5" x14ac:dyDescent="0.25">
      <c r="A19" s="3">
        <v>12783</v>
      </c>
      <c r="B19" s="3" t="s">
        <v>5</v>
      </c>
      <c r="C19" s="3" t="s">
        <v>11</v>
      </c>
      <c r="D19" s="6">
        <v>7.5</v>
      </c>
      <c r="E19" s="10">
        <v>3.1760999999999999</v>
      </c>
    </row>
    <row r="20" spans="1:5" x14ac:dyDescent="0.25">
      <c r="A20" s="3">
        <v>12783</v>
      </c>
      <c r="B20" s="3" t="s">
        <v>6</v>
      </c>
      <c r="C20" s="3" t="s">
        <v>11</v>
      </c>
      <c r="D20" s="6">
        <v>0</v>
      </c>
      <c r="E20" s="10">
        <v>8.0294000000000008</v>
      </c>
    </row>
    <row r="21" spans="1:5" x14ac:dyDescent="0.25">
      <c r="A21" s="3">
        <v>12783</v>
      </c>
      <c r="B21" s="3" t="s">
        <v>6</v>
      </c>
      <c r="C21" s="3" t="s">
        <v>11</v>
      </c>
      <c r="D21" s="6">
        <v>1.5</v>
      </c>
      <c r="E21" s="10">
        <v>5.9684999999999997</v>
      </c>
    </row>
    <row r="22" spans="1:5" x14ac:dyDescent="0.25">
      <c r="A22" s="3">
        <v>12783</v>
      </c>
      <c r="B22" s="3" t="s">
        <v>6</v>
      </c>
      <c r="C22" s="3" t="s">
        <v>11</v>
      </c>
      <c r="D22" s="6">
        <v>3</v>
      </c>
      <c r="E22" s="10">
        <v>4.0530999999999997</v>
      </c>
    </row>
    <row r="23" spans="1:5" x14ac:dyDescent="0.25">
      <c r="A23" s="3">
        <v>12783</v>
      </c>
      <c r="B23" s="3" t="s">
        <v>6</v>
      </c>
      <c r="C23" s="3" t="s">
        <v>11</v>
      </c>
      <c r="D23" s="6">
        <v>4.5</v>
      </c>
      <c r="E23" s="10">
        <v>2.4771000000000001</v>
      </c>
    </row>
    <row r="24" spans="1:5" x14ac:dyDescent="0.25">
      <c r="A24" s="3">
        <v>12783</v>
      </c>
      <c r="B24" s="3" t="s">
        <v>6</v>
      </c>
      <c r="C24" s="3" t="s">
        <v>11</v>
      </c>
      <c r="D24" s="6">
        <v>6</v>
      </c>
      <c r="E24" s="10">
        <v>1.7782</v>
      </c>
    </row>
    <row r="25" spans="1:5" x14ac:dyDescent="0.25">
      <c r="A25" s="3">
        <v>12783</v>
      </c>
      <c r="B25" s="3" t="s">
        <v>6</v>
      </c>
      <c r="C25" s="3" t="s">
        <v>11</v>
      </c>
      <c r="D25" s="6">
        <v>7.5</v>
      </c>
      <c r="E25" s="10">
        <v>2.7782</v>
      </c>
    </row>
    <row r="26" spans="1:5" x14ac:dyDescent="0.25">
      <c r="A26" s="3">
        <v>12783</v>
      </c>
      <c r="B26" s="3" t="s">
        <v>7</v>
      </c>
      <c r="C26" s="3" t="s">
        <v>11</v>
      </c>
      <c r="D26" s="6">
        <v>0</v>
      </c>
      <c r="E26" s="10">
        <v>8.0413999999999994</v>
      </c>
    </row>
    <row r="27" spans="1:5" x14ac:dyDescent="0.25">
      <c r="A27" s="3">
        <v>12783</v>
      </c>
      <c r="B27" s="3" t="s">
        <v>7</v>
      </c>
      <c r="C27" s="3" t="s">
        <v>11</v>
      </c>
      <c r="D27" s="6">
        <v>1.5</v>
      </c>
      <c r="E27" s="10">
        <v>5.2480000000000002</v>
      </c>
    </row>
    <row r="28" spans="1:5" x14ac:dyDescent="0.25">
      <c r="A28" s="3">
        <v>12783</v>
      </c>
      <c r="B28" s="3" t="s">
        <v>7</v>
      </c>
      <c r="C28" s="3" t="s">
        <v>11</v>
      </c>
      <c r="D28" s="6">
        <v>3</v>
      </c>
      <c r="E28" s="10">
        <v>2.4771000000000001</v>
      </c>
    </row>
    <row r="29" spans="1:5" x14ac:dyDescent="0.25">
      <c r="A29" s="3">
        <v>12783</v>
      </c>
      <c r="B29" s="3" t="s">
        <v>7</v>
      </c>
      <c r="C29" s="3" t="s">
        <v>11</v>
      </c>
      <c r="D29" s="6">
        <v>4.5</v>
      </c>
      <c r="E29" s="10">
        <v>2.8451</v>
      </c>
    </row>
    <row r="30" spans="1:5" x14ac:dyDescent="0.25">
      <c r="A30" s="3">
        <v>12783</v>
      </c>
      <c r="B30" s="3" t="s">
        <v>7</v>
      </c>
      <c r="C30" s="3" t="s">
        <v>11</v>
      </c>
      <c r="D30" s="6">
        <v>6</v>
      </c>
      <c r="E30" s="10">
        <v>3.9243000000000001</v>
      </c>
    </row>
    <row r="31" spans="1:5" x14ac:dyDescent="0.25">
      <c r="A31" s="3">
        <v>12783</v>
      </c>
      <c r="B31" s="3" t="s">
        <v>8</v>
      </c>
      <c r="C31" s="3" t="s">
        <v>11</v>
      </c>
      <c r="D31" s="6">
        <v>0</v>
      </c>
      <c r="E31" s="10">
        <v>8.1461000000000006</v>
      </c>
    </row>
    <row r="32" spans="1:5" x14ac:dyDescent="0.25">
      <c r="A32" s="3">
        <v>12783</v>
      </c>
      <c r="B32" s="3" t="s">
        <v>8</v>
      </c>
      <c r="C32" s="3" t="s">
        <v>11</v>
      </c>
      <c r="D32" s="6">
        <v>1.5</v>
      </c>
      <c r="E32" s="10">
        <v>6.7992999999999997</v>
      </c>
    </row>
    <row r="33" spans="1:5" x14ac:dyDescent="0.25">
      <c r="A33" s="3">
        <v>12783</v>
      </c>
      <c r="B33" s="3" t="s">
        <v>8</v>
      </c>
      <c r="C33" s="3" t="s">
        <v>11</v>
      </c>
      <c r="D33" s="6">
        <v>3</v>
      </c>
      <c r="E33" s="10">
        <v>3.9868000000000001</v>
      </c>
    </row>
    <row r="34" spans="1:5" x14ac:dyDescent="0.25">
      <c r="A34" s="3">
        <v>12783</v>
      </c>
      <c r="B34" s="3" t="s">
        <v>8</v>
      </c>
      <c r="C34" s="3" t="s">
        <v>11</v>
      </c>
      <c r="D34" s="6">
        <v>4.5</v>
      </c>
      <c r="E34" s="10">
        <v>3.6021000000000001</v>
      </c>
    </row>
    <row r="35" spans="1:5" x14ac:dyDescent="0.25">
      <c r="A35" s="3">
        <v>12783</v>
      </c>
      <c r="B35" s="3" t="s">
        <v>8</v>
      </c>
      <c r="C35" s="3" t="s">
        <v>11</v>
      </c>
      <c r="D35" s="6">
        <v>6</v>
      </c>
      <c r="E35" s="10">
        <v>3.6021000000000001</v>
      </c>
    </row>
    <row r="36" spans="1:5" x14ac:dyDescent="0.25">
      <c r="A36" s="3">
        <v>12783</v>
      </c>
      <c r="B36" s="3" t="s">
        <v>8</v>
      </c>
      <c r="C36" s="3" t="s">
        <v>11</v>
      </c>
      <c r="D36" s="6">
        <v>7.5</v>
      </c>
      <c r="E36" s="10">
        <v>2.6021000000000001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31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x14ac:dyDescent="0.25">
      <c r="A2" s="6">
        <v>0</v>
      </c>
      <c r="B2" s="6">
        <v>7.9031000000000002</v>
      </c>
      <c r="C2" s="6">
        <f t="shared" ref="C2:C16" si="0">$G$5+LOG10($G$2*EXP(-$G$3*A2)+(1-$G$2)*EXP(-$G$4*A2))</f>
        <v>7.9322850614355307</v>
      </c>
      <c r="D2" s="6">
        <f t="shared" ref="D2:D16" si="1" xml:space="preserve"> (B2 - C2)^2</f>
        <v>8.5176781099568707E-4</v>
      </c>
      <c r="E2" s="6"/>
      <c r="F2" s="6" t="s">
        <v>19</v>
      </c>
      <c r="G2" s="10">
        <v>0.99984319001033828</v>
      </c>
      <c r="H2" s="10">
        <v>1.7430242223523694E-4</v>
      </c>
      <c r="I2" s="6"/>
      <c r="J2" s="6"/>
      <c r="K2" s="6"/>
      <c r="L2" s="8" t="s">
        <v>29</v>
      </c>
      <c r="M2" s="10">
        <v>0.15112207835644006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25">
      <c r="A3" s="6">
        <v>1.5</v>
      </c>
      <c r="B3" s="6">
        <v>4.7558999999999996</v>
      </c>
      <c r="C3" s="6">
        <f t="shared" si="0"/>
        <v>4.8121666379161212</v>
      </c>
      <c r="D3" s="6">
        <f t="shared" si="1"/>
        <v>3.1659345423839364E-3</v>
      </c>
      <c r="E3" s="6"/>
      <c r="F3" s="6" t="s">
        <v>20</v>
      </c>
      <c r="G3" s="10">
        <v>4.8876014964787799</v>
      </c>
      <c r="H3" s="10">
        <v>0.53365806973251895</v>
      </c>
      <c r="I3" s="6"/>
      <c r="J3" s="6"/>
      <c r="K3" s="6"/>
      <c r="L3" s="8" t="s">
        <v>32</v>
      </c>
      <c r="M3" s="10">
        <f>SQRT(M2)</f>
        <v>0.38874423257000235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x14ac:dyDescent="0.25">
      <c r="A4" s="6">
        <v>3</v>
      </c>
      <c r="B4" s="6">
        <v>3.2303999999999999</v>
      </c>
      <c r="C4" s="6">
        <f t="shared" si="0"/>
        <v>3.7721595267490233</v>
      </c>
      <c r="D4" s="6">
        <f t="shared" si="1"/>
        <v>0.29350338482332577</v>
      </c>
      <c r="E4" s="6"/>
      <c r="F4" s="6" t="s">
        <v>21</v>
      </c>
      <c r="G4" s="10">
        <v>0.27492738544981654</v>
      </c>
      <c r="H4" s="10">
        <v>0.20096563771224063</v>
      </c>
      <c r="I4" s="6"/>
      <c r="J4" s="6"/>
      <c r="K4" s="6"/>
      <c r="L4" s="8" t="s">
        <v>30</v>
      </c>
      <c r="M4" s="10">
        <v>0.96286833130582794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25">
      <c r="A5" s="6">
        <v>4.5</v>
      </c>
      <c r="B5" s="6">
        <v>3.1271</v>
      </c>
      <c r="C5" s="6">
        <f t="shared" si="0"/>
        <v>3.5903639558787219</v>
      </c>
      <c r="D5" s="6">
        <f t="shared" si="1"/>
        <v>0.21461349281640243</v>
      </c>
      <c r="E5" s="6"/>
      <c r="F5" s="6" t="s">
        <v>18</v>
      </c>
      <c r="G5" s="10">
        <v>7.9322850614355307</v>
      </c>
      <c r="H5" s="10">
        <v>0.2245654831549776</v>
      </c>
      <c r="I5" s="6"/>
      <c r="J5" s="6"/>
      <c r="K5" s="6"/>
      <c r="L5" s="8" t="s">
        <v>31</v>
      </c>
      <c r="M5" s="10">
        <v>0.95274151257105377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x14ac:dyDescent="0.25">
      <c r="A6" s="6">
        <v>1E-3</v>
      </c>
      <c r="B6" s="6">
        <v>7.9867999999999997</v>
      </c>
      <c r="C6" s="6">
        <f t="shared" si="0"/>
        <v>7.9301627179323706</v>
      </c>
      <c r="D6" s="6">
        <f t="shared" si="1"/>
        <v>3.2077817200081788E-3</v>
      </c>
      <c r="E6" s="6"/>
      <c r="F6" s="6"/>
      <c r="G6" s="7"/>
      <c r="H6" s="7"/>
      <c r="I6" s="6"/>
      <c r="J6" s="6"/>
      <c r="K6" s="6"/>
      <c r="L6" s="2" t="s">
        <v>33</v>
      </c>
      <c r="M6" s="9" t="s">
        <v>47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6">
        <v>1.5009999999999999</v>
      </c>
      <c r="B7" s="6">
        <v>4.4771000000000001</v>
      </c>
      <c r="C7" s="6">
        <f t="shared" si="0"/>
        <v>4.8103187656044373</v>
      </c>
      <c r="D7" s="6">
        <f t="shared" si="1"/>
        <v>0.11103474575094485</v>
      </c>
      <c r="E7" s="6"/>
      <c r="F7" s="5" t="s">
        <v>36</v>
      </c>
      <c r="G7" s="6"/>
      <c r="H7" s="5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25">
      <c r="A8" s="6">
        <v>3.0009999999999999</v>
      </c>
      <c r="B8" s="6">
        <v>4</v>
      </c>
      <c r="C8" s="6">
        <f t="shared" si="0"/>
        <v>3.7720277443451824</v>
      </c>
      <c r="D8" s="6">
        <f t="shared" si="1"/>
        <v>5.1971349348345519E-2</v>
      </c>
      <c r="E8" s="6"/>
      <c r="F8" s="6" t="s">
        <v>48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5">
      <c r="A9" s="6">
        <v>4.5010000000000003</v>
      </c>
      <c r="B9" s="6">
        <v>3.9190999999999998</v>
      </c>
      <c r="C9" s="6">
        <f t="shared" si="0"/>
        <v>3.5902445441118571</v>
      </c>
      <c r="D9" s="6">
        <f t="shared" si="1"/>
        <v>0.10814591086739817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5">
      <c r="A10" s="6">
        <v>6.0010000000000003</v>
      </c>
      <c r="B10" s="6">
        <v>3.2303999999999999</v>
      </c>
      <c r="C10" s="6">
        <f t="shared" si="0"/>
        <v>3.4111427122594185</v>
      </c>
      <c r="D10" s="6">
        <f t="shared" si="1"/>
        <v>3.2667928034890957E-2</v>
      </c>
      <c r="E10" s="6"/>
      <c r="F10" s="6" t="s">
        <v>48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5">
      <c r="A11" s="6">
        <v>1.5E-3</v>
      </c>
      <c r="B11" s="6">
        <v>7.9031000000000002</v>
      </c>
      <c r="C11" s="6">
        <f t="shared" si="0"/>
        <v>7.9291015467261667</v>
      </c>
      <c r="D11" s="6">
        <f t="shared" si="1"/>
        <v>6.7608043215301998E-4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5">
      <c r="A12" s="6">
        <v>1.5015000000000001</v>
      </c>
      <c r="B12" s="6">
        <v>5.1959</v>
      </c>
      <c r="C12" s="6">
        <f t="shared" si="0"/>
        <v>4.8093952400198781</v>
      </c>
      <c r="D12" s="6">
        <f t="shared" si="1"/>
        <v>0.14938592948729165</v>
      </c>
      <c r="E12" s="6"/>
      <c r="F12" s="18" t="s">
        <v>49</v>
      </c>
      <c r="G12" s="19"/>
      <c r="H12" s="19"/>
      <c r="I12" s="19"/>
      <c r="J12" s="19"/>
      <c r="K12" s="19"/>
      <c r="L12" s="19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5">
      <c r="A13" s="6">
        <v>3.0015000000000001</v>
      </c>
      <c r="B13" s="6">
        <v>4.3010000000000002</v>
      </c>
      <c r="C13" s="6">
        <f t="shared" si="0"/>
        <v>3.7719618743980163</v>
      </c>
      <c r="D13" s="6">
        <f t="shared" si="1"/>
        <v>0.27988133834046042</v>
      </c>
      <c r="E13" s="6"/>
      <c r="F13" s="19"/>
      <c r="G13" s="19"/>
      <c r="H13" s="19"/>
      <c r="I13" s="19"/>
      <c r="J13" s="19"/>
      <c r="K13" s="19"/>
      <c r="L13" s="19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6">
        <v>4.5015000000000001</v>
      </c>
      <c r="B14" s="6">
        <v>3.2303999999999999</v>
      </c>
      <c r="C14" s="6">
        <f t="shared" si="0"/>
        <v>3.5901848382497032</v>
      </c>
      <c r="D14" s="6">
        <f t="shared" si="1"/>
        <v>0.12944512983436518</v>
      </c>
      <c r="E14" s="6"/>
      <c r="F14" s="19"/>
      <c r="G14" s="19"/>
      <c r="H14" s="19"/>
      <c r="I14" s="19"/>
      <c r="J14" s="19"/>
      <c r="K14" s="19"/>
      <c r="L14" s="19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6">
        <v>6.0015000000000001</v>
      </c>
      <c r="B15" s="6">
        <v>3.9394999999999998</v>
      </c>
      <c r="C15" s="6">
        <f t="shared" si="0"/>
        <v>3.4110830125301357</v>
      </c>
      <c r="D15" s="6">
        <f t="shared" si="1"/>
        <v>0.27922451264672649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6">
        <v>7.5015000000000001</v>
      </c>
      <c r="B16" s="6">
        <v>3.1644000000000001</v>
      </c>
      <c r="C16" s="6">
        <f t="shared" si="0"/>
        <v>3.2319838402663592</v>
      </c>
      <c r="D16" s="6">
        <f t="shared" si="1"/>
        <v>4.5675754651487424E-3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5" t="s">
        <v>15</v>
      </c>
      <c r="B17" s="6"/>
      <c r="C17" s="6"/>
      <c r="D17" s="6">
        <f>SUM(D2:D16)</f>
        <v>1.6623428619208407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x14ac:dyDescent="0.25">
      <c r="A20" s="6">
        <v>0</v>
      </c>
      <c r="B20" s="6"/>
      <c r="C20" s="6">
        <f>$G$5+LOG10($G$2*EXP(-$G$3*A20)+(1-$G$2)*EXP(-$G$4*A20))</f>
        <v>7.9322850614355307</v>
      </c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25">
      <c r="A21" s="6">
        <v>7.5014999999999998E-2</v>
      </c>
      <c r="B21" s="6"/>
      <c r="C21" s="6">
        <f t="shared" ref="C21:C84" si="2">$G$5+LOG10($G$2*EXP(-$G$3*A21)+(1-$G$2)*EXP(-$G$4*A21))</f>
        <v>7.7730819990001025</v>
      </c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25">
      <c r="A22" s="6">
        <v>0.15003</v>
      </c>
      <c r="B22" s="6"/>
      <c r="C22" s="6">
        <f t="shared" si="2"/>
        <v>7.61389057334641</v>
      </c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25">
      <c r="A23" s="6">
        <v>0.225045</v>
      </c>
      <c r="B23" s="6"/>
      <c r="C23" s="6">
        <f t="shared" si="2"/>
        <v>7.4547155923705493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25">
      <c r="A24" s="6">
        <v>0.30005999999999999</v>
      </c>
      <c r="B24" s="6"/>
      <c r="C24" s="6">
        <f t="shared" si="2"/>
        <v>7.2955638486039476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25">
      <c r="A25" s="6">
        <v>0.37507499999999999</v>
      </c>
      <c r="B25" s="6"/>
      <c r="C25" s="6">
        <f t="shared" si="2"/>
        <v>7.1364449366372913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x14ac:dyDescent="0.25">
      <c r="A26" s="6">
        <v>0.47449999999999998</v>
      </c>
      <c r="B26" s="7"/>
      <c r="C26" s="6">
        <f t="shared" si="2"/>
        <v>6.9256229543029262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x14ac:dyDescent="0.25">
      <c r="A27" s="6">
        <v>0.52510499999999993</v>
      </c>
      <c r="B27" s="6"/>
      <c r="C27" s="6">
        <f t="shared" si="2"/>
        <v>6.8183653808435647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x14ac:dyDescent="0.25">
      <c r="A28" s="6">
        <v>0.60011999999999999</v>
      </c>
      <c r="B28" s="6"/>
      <c r="C28" s="6">
        <f t="shared" si="2"/>
        <v>6.6594508469299685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x14ac:dyDescent="0.25">
      <c r="A29" s="6">
        <v>0.67513500000000004</v>
      </c>
      <c r="B29" s="6"/>
      <c r="C29" s="6">
        <f t="shared" si="2"/>
        <v>6.5006668459140053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x14ac:dyDescent="0.25">
      <c r="A30" s="6">
        <v>0.75015000000000009</v>
      </c>
      <c r="B30" s="6"/>
      <c r="C30" s="6">
        <f t="shared" si="2"/>
        <v>6.3420669531375653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x14ac:dyDescent="0.25">
      <c r="A31" s="6">
        <v>0.82516500000000015</v>
      </c>
      <c r="B31" s="6"/>
      <c r="C31" s="6">
        <f t="shared" si="2"/>
        <v>6.183726506595832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25">
      <c r="A32" s="6">
        <v>0.9001800000000002</v>
      </c>
      <c r="B32" s="6"/>
      <c r="C32" s="6">
        <f t="shared" si="2"/>
        <v>6.0257512236154582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x14ac:dyDescent="0.25">
      <c r="A33" s="6">
        <v>0.97519500000000026</v>
      </c>
      <c r="B33" s="6"/>
      <c r="C33" s="6">
        <f t="shared" si="2"/>
        <v>5.8682890099814982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x14ac:dyDescent="0.25">
      <c r="A34" s="6">
        <v>1.0502100000000003</v>
      </c>
      <c r="B34" s="6"/>
      <c r="C34" s="6">
        <f t="shared" si="2"/>
        <v>5.7115459297688922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x14ac:dyDescent="0.25">
      <c r="A35" s="6">
        <v>1.1252250000000004</v>
      </c>
      <c r="B35" s="6"/>
      <c r="C35" s="6">
        <f t="shared" si="2"/>
        <v>5.5558073842002988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x14ac:dyDescent="0.25">
      <c r="A36" s="6">
        <v>1.2002400000000004</v>
      </c>
      <c r="B36" s="6"/>
      <c r="C36" s="6">
        <f t="shared" si="2"/>
        <v>5.4014653933088095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x14ac:dyDescent="0.25">
      <c r="A37" s="6">
        <v>1.2752550000000005</v>
      </c>
      <c r="B37" s="6"/>
      <c r="C37" s="6">
        <f t="shared" si="2"/>
        <v>5.2490522044966976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25">
      <c r="A38" s="6">
        <v>1.3502700000000005</v>
      </c>
      <c r="B38" s="6"/>
      <c r="C38" s="6">
        <f t="shared" si="2"/>
        <v>5.0992788110895901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x14ac:dyDescent="0.25">
      <c r="A39" s="6">
        <v>1.4252850000000006</v>
      </c>
      <c r="B39" s="6"/>
      <c r="C39" s="6">
        <f t="shared" si="2"/>
        <v>4.9530737416067678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25">
      <c r="A40" s="6">
        <v>1.5003000000000006</v>
      </c>
      <c r="B40" s="6"/>
      <c r="C40" s="6">
        <f t="shared" si="2"/>
        <v>4.8116121614164609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25">
      <c r="A41" s="6">
        <v>1.5753150000000007</v>
      </c>
      <c r="B41" s="6"/>
      <c r="C41" s="6">
        <f t="shared" si="2"/>
        <v>4.6763182287854814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25">
      <c r="A42" s="6">
        <v>1.6503300000000007</v>
      </c>
      <c r="B42" s="6"/>
      <c r="C42" s="6">
        <f t="shared" si="2"/>
        <v>4.5488172946990364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25">
      <c r="A43" s="6">
        <v>1.7253450000000008</v>
      </c>
      <c r="B43" s="6"/>
      <c r="C43" s="6">
        <f t="shared" si="2"/>
        <v>4.4308150313002752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25">
      <c r="A44" s="6">
        <v>1.8003600000000008</v>
      </c>
      <c r="B44" s="6"/>
      <c r="C44" s="6">
        <f t="shared" si="2"/>
        <v>4.3238964423209643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x14ac:dyDescent="0.25">
      <c r="A45" s="6">
        <v>1.8753750000000009</v>
      </c>
      <c r="B45" s="6"/>
      <c r="C45" s="6">
        <f t="shared" si="2"/>
        <v>4.229272743330819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x14ac:dyDescent="0.25">
      <c r="A46" s="6">
        <v>1.950390000000001</v>
      </c>
      <c r="B46" s="6"/>
      <c r="C46" s="6">
        <f t="shared" si="2"/>
        <v>4.1475458356826902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A47" s="6">
        <v>2.025405000000001</v>
      </c>
      <c r="B47" s="6"/>
      <c r="C47" s="6">
        <f t="shared" si="2"/>
        <v>4.0785779315025481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x14ac:dyDescent="0.25">
      <c r="A48" s="6">
        <v>2.1004200000000011</v>
      </c>
      <c r="B48" s="6"/>
      <c r="C48" s="6">
        <f t="shared" si="2"/>
        <v>4.0215221739460514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x14ac:dyDescent="0.25">
      <c r="A49" s="6">
        <v>2.1754350000000011</v>
      </c>
      <c r="B49" s="6"/>
      <c r="C49" s="6">
        <f t="shared" si="2"/>
        <v>3.9750007112971422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x14ac:dyDescent="0.25">
      <c r="A50" s="6">
        <v>2.2504500000000012</v>
      </c>
      <c r="B50" s="6"/>
      <c r="C50" s="6">
        <f t="shared" si="2"/>
        <v>3.9373567736022603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x14ac:dyDescent="0.25">
      <c r="A51" s="6">
        <v>2.3254650000000012</v>
      </c>
      <c r="B51" s="6"/>
      <c r="C51" s="6">
        <f t="shared" si="2"/>
        <v>3.9068947831759964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x14ac:dyDescent="0.25">
      <c r="A52" s="6">
        <v>2.4004800000000013</v>
      </c>
      <c r="B52" s="6"/>
      <c r="C52" s="6">
        <f t="shared" si="2"/>
        <v>3.8820531116566572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x14ac:dyDescent="0.25">
      <c r="A53" s="6">
        <v>2.4754950000000013</v>
      </c>
      <c r="B53" s="6"/>
      <c r="C53" s="6">
        <f t="shared" si="2"/>
        <v>3.8614961891734385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x14ac:dyDescent="0.25">
      <c r="A54" s="6">
        <v>2.5505100000000014</v>
      </c>
      <c r="B54" s="6"/>
      <c r="C54" s="6">
        <f t="shared" si="2"/>
        <v>3.8441410616989193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x14ac:dyDescent="0.25">
      <c r="A55" s="6">
        <v>2.6255250000000014</v>
      </c>
      <c r="B55" s="6"/>
      <c r="C55" s="6">
        <f t="shared" si="2"/>
        <v>3.8291428209837468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x14ac:dyDescent="0.25">
      <c r="A56" s="6">
        <v>2.7005400000000015</v>
      </c>
      <c r="B56" s="6"/>
      <c r="C56" s="6">
        <f t="shared" si="2"/>
        <v>3.8158603856393087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x14ac:dyDescent="0.25">
      <c r="A57" s="6">
        <v>2.7755550000000015</v>
      </c>
      <c r="B57" s="6"/>
      <c r="C57" s="6">
        <f t="shared" si="2"/>
        <v>3.8038169849336363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x14ac:dyDescent="0.25">
      <c r="A58" s="6">
        <v>2.8505700000000016</v>
      </c>
      <c r="B58" s="6"/>
      <c r="C58" s="6">
        <f t="shared" si="2"/>
        <v>3.7926631070809522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x14ac:dyDescent="0.25">
      <c r="A59" s="6">
        <v>2.9255850000000017</v>
      </c>
      <c r="B59" s="6"/>
      <c r="C59" s="6">
        <f t="shared" si="2"/>
        <v>3.7821451510632498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5">
      <c r="A60" s="6">
        <v>3.0006000000000017</v>
      </c>
      <c r="B60" s="6"/>
      <c r="C60" s="6">
        <f t="shared" si="2"/>
        <v>3.7720804504958991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5">
      <c r="A61" s="6">
        <v>3.0756150000000018</v>
      </c>
      <c r="B61" s="6"/>
      <c r="C61" s="6">
        <f t="shared" si="2"/>
        <v>3.7623381164434893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5">
      <c r="A62" s="6">
        <v>3.1506300000000018</v>
      </c>
      <c r="B62" s="6"/>
      <c r="C62" s="6">
        <f t="shared" si="2"/>
        <v>3.7528247074589487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5">
      <c r="A63" s="6">
        <v>3.2256450000000019</v>
      </c>
      <c r="B63" s="6"/>
      <c r="C63" s="6">
        <f t="shared" si="2"/>
        <v>3.7434736907890898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5">
      <c r="A64" s="6">
        <v>3.3006600000000019</v>
      </c>
      <c r="B64" s="6"/>
      <c r="C64" s="6">
        <f t="shared" si="2"/>
        <v>3.7342377815029328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5">
      <c r="A65" s="6">
        <v>3.375675000000002</v>
      </c>
      <c r="B65" s="6"/>
      <c r="C65" s="6">
        <f t="shared" si="2"/>
        <v>3.7250834184333632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5">
      <c r="A66" s="6">
        <v>3.450690000000002</v>
      </c>
      <c r="B66" s="6"/>
      <c r="C66" s="6">
        <f t="shared" si="2"/>
        <v>3.7159868033010053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5">
      <c r="A67" s="6">
        <v>3.5257050000000021</v>
      </c>
      <c r="B67" s="6"/>
      <c r="C67" s="6">
        <f t="shared" si="2"/>
        <v>3.7069310718666726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5">
      <c r="A68" s="6">
        <v>3.6007200000000021</v>
      </c>
      <c r="B68" s="6"/>
      <c r="C68" s="6">
        <f t="shared" si="2"/>
        <v>3.6979042791738737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5">
      <c r="A69" s="6">
        <v>3.6757350000000022</v>
      </c>
      <c r="B69" s="6"/>
      <c r="C69" s="6">
        <f t="shared" si="2"/>
        <v>3.6888979674023838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5">
      <c r="A70" s="6">
        <v>3.7507500000000022</v>
      </c>
      <c r="B70" s="6"/>
      <c r="C70" s="6">
        <f t="shared" si="2"/>
        <v>3.6799061492598781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5">
      <c r="A71" s="6">
        <v>3.8257650000000023</v>
      </c>
      <c r="B71" s="6"/>
      <c r="C71" s="6">
        <f t="shared" si="2"/>
        <v>3.6709245870445555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5">
      <c r="A72" s="6">
        <v>3.9007800000000024</v>
      </c>
      <c r="B72" s="6"/>
      <c r="C72" s="6">
        <f t="shared" si="2"/>
        <v>3.6619502817367131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5">
      <c r="A73" s="6">
        <v>3.9757950000000024</v>
      </c>
      <c r="B73" s="6"/>
      <c r="C73" s="6">
        <f t="shared" si="2"/>
        <v>3.6529811111077919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5">
      <c r="A74" s="6">
        <v>4.050810000000002</v>
      </c>
      <c r="B74" s="6"/>
      <c r="C74" s="6">
        <f t="shared" si="2"/>
        <v>3.6440155734706696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5">
      <c r="A75" s="6">
        <v>4.1258250000000016</v>
      </c>
      <c r="B75" s="6"/>
      <c r="C75" s="6">
        <f t="shared" si="2"/>
        <v>3.6350526062770205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5">
      <c r="A76" s="6">
        <v>4.2008400000000012</v>
      </c>
      <c r="B76" s="6"/>
      <c r="C76" s="6">
        <f t="shared" si="2"/>
        <v>3.6260914577219587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5">
      <c r="A77" s="6">
        <v>4.2758550000000008</v>
      </c>
      <c r="B77" s="6"/>
      <c r="C77" s="6">
        <f t="shared" si="2"/>
        <v>3.6171315958778516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5">
      <c r="A78" s="6">
        <v>4.3508700000000005</v>
      </c>
      <c r="B78" s="6"/>
      <c r="C78" s="6">
        <f t="shared" si="2"/>
        <v>3.6081726443932762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5">
      <c r="A79" s="6">
        <v>4.4258850000000001</v>
      </c>
      <c r="B79" s="6"/>
      <c r="C79" s="6">
        <f t="shared" si="2"/>
        <v>3.5992143369934473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5">
      <c r="A80" s="6">
        <v>4.5008999999999997</v>
      </c>
      <c r="B80" s="6"/>
      <c r="C80" s="6">
        <f t="shared" si="2"/>
        <v>3.5902564852859875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5">
      <c r="A81" s="6">
        <v>4.5759149999999993</v>
      </c>
      <c r="B81" s="6"/>
      <c r="C81" s="6">
        <f t="shared" si="2"/>
        <v>3.5812989559818886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5">
      <c r="A82" s="6">
        <v>4.6509299999999989</v>
      </c>
      <c r="B82" s="6"/>
      <c r="C82" s="6">
        <f t="shared" si="2"/>
        <v>3.5723416547785325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5">
      <c r="A83" s="6">
        <v>4.7259449999999985</v>
      </c>
      <c r="B83" s="6"/>
      <c r="C83" s="6">
        <f t="shared" si="2"/>
        <v>3.5633845149565362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5">
      <c r="A84" s="6">
        <v>4.8009599999999981</v>
      </c>
      <c r="B84" s="6"/>
      <c r="C84" s="6">
        <f t="shared" si="2"/>
        <v>3.5544274893118226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5">
      <c r="A85" s="6">
        <v>4.8759749999999977</v>
      </c>
      <c r="B85" s="6"/>
      <c r="C85" s="6">
        <f t="shared" ref="C85:C120" si="3">$G$5+LOG10($G$2*EXP(-$G$3*A85)+(1-$G$2)*EXP(-$G$4*A85))</f>
        <v>3.5454705444474737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5">
      <c r="A86" s="6">
        <v>4.9509899999999973</v>
      </c>
      <c r="B86" s="6"/>
      <c r="C86" s="6">
        <f t="shared" si="3"/>
        <v>3.5365136567351652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5">
      <c r="A87" s="6">
        <v>5.0260049999999969</v>
      </c>
      <c r="B87" s="6"/>
      <c r="C87" s="6">
        <f t="shared" si="3"/>
        <v>3.5275568094578675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5">
      <c r="A88" s="6">
        <v>5.1010199999999966</v>
      </c>
      <c r="B88" s="6"/>
      <c r="C88" s="6">
        <f t="shared" si="3"/>
        <v>3.5185999907882932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5">
      <c r="A89" s="6">
        <v>5.1760349999999962</v>
      </c>
      <c r="B89" s="6"/>
      <c r="C89" s="6">
        <f t="shared" si="3"/>
        <v>3.5096431923586469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5">
      <c r="A90" s="6">
        <v>5.2510499999999958</v>
      </c>
      <c r="B90" s="6"/>
      <c r="C90" s="6">
        <f t="shared" si="3"/>
        <v>3.5006864082487228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5">
      <c r="A91" s="6">
        <v>5.3260649999999954</v>
      </c>
      <c r="B91" s="6"/>
      <c r="C91" s="6">
        <f t="shared" si="3"/>
        <v>3.4917296342699826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5">
      <c r="A92" s="6">
        <v>5.401079999999995</v>
      </c>
      <c r="B92" s="6"/>
      <c r="C92" s="6">
        <f t="shared" si="3"/>
        <v>3.4827728674590421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5">
      <c r="A93" s="6">
        <v>5.4760949999999946</v>
      </c>
      <c r="B93" s="6"/>
      <c r="C93" s="6">
        <f t="shared" si="3"/>
        <v>3.4738161057193082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5">
      <c r="A94" s="6">
        <v>5.5511099999999942</v>
      </c>
      <c r="B94" s="6"/>
      <c r="C94" s="6">
        <f t="shared" si="3"/>
        <v>3.4648593475674456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5">
      <c r="A95" s="6">
        <v>5.6261249999999938</v>
      </c>
      <c r="B95" s="6"/>
      <c r="C95" s="6">
        <f t="shared" si="3"/>
        <v>3.4559025919539978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5">
      <c r="A96" s="6">
        <v>5.7011399999999934</v>
      </c>
      <c r="B96" s="6"/>
      <c r="C96" s="6">
        <f t="shared" si="3"/>
        <v>3.4469458381364744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5">
      <c r="A97" s="6">
        <v>5.776154999999993</v>
      </c>
      <c r="B97" s="6"/>
      <c r="C97" s="6">
        <f t="shared" si="3"/>
        <v>3.4379890855895638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5">
      <c r="A98" s="6">
        <v>5.8511699999999927</v>
      </c>
      <c r="B98" s="6"/>
      <c r="C98" s="6">
        <f t="shared" si="3"/>
        <v>3.4290323339416116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5">
      <c r="A99" s="6">
        <v>5.9261849999999923</v>
      </c>
      <c r="B99" s="6"/>
      <c r="C99" s="6">
        <f t="shared" si="3"/>
        <v>3.4200755829296696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5">
      <c r="A100" s="6">
        <v>6.0011999999999919</v>
      </c>
      <c r="B100" s="6"/>
      <c r="C100" s="6">
        <f t="shared" si="3"/>
        <v>3.4111188323677046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5">
      <c r="A101" s="6">
        <v>6.0762149999999915</v>
      </c>
      <c r="B101" s="6"/>
      <c r="C101" s="6">
        <f t="shared" si="3"/>
        <v>3.4021620821240974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5">
      <c r="A102" s="6">
        <v>6.1512299999999911</v>
      </c>
      <c r="B102" s="6"/>
      <c r="C102" s="6">
        <f t="shared" si="3"/>
        <v>3.3932053321057287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5">
      <c r="A103" s="6">
        <v>6.2262449999999907</v>
      </c>
      <c r="B103" s="6"/>
      <c r="C103" s="6">
        <f t="shared" si="3"/>
        <v>3.3842485822467152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5">
      <c r="A104" s="6">
        <v>6.3012599999999903</v>
      </c>
      <c r="B104" s="6"/>
      <c r="C104" s="6">
        <f t="shared" si="3"/>
        <v>3.3752918325004453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5">
      <c r="A105" s="6">
        <v>6.3762749999999899</v>
      </c>
      <c r="B105" s="6"/>
      <c r="C105" s="6">
        <f t="shared" si="3"/>
        <v>3.3663350828339409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5">
      <c r="A106" s="6">
        <v>6.4512899999999895</v>
      </c>
      <c r="B106" s="6"/>
      <c r="C106" s="6">
        <f t="shared" si="3"/>
        <v>3.3573783332238714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5">
      <c r="A107" s="6">
        <v>6.5263049999999891</v>
      </c>
      <c r="B107" s="6"/>
      <c r="C107" s="6">
        <f t="shared" si="3"/>
        <v>3.348421583653729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5">
      <c r="A108" s="6">
        <v>6.6013199999999888</v>
      </c>
      <c r="B108" s="6"/>
      <c r="C108" s="6">
        <f t="shared" si="3"/>
        <v>3.3394648341118351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5">
      <c r="A109" s="6">
        <v>6.6763349999999884</v>
      </c>
      <c r="B109" s="6"/>
      <c r="C109" s="6">
        <f t="shared" si="3"/>
        <v>3.3305080845899262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5">
      <c r="A110" s="6">
        <v>6.751349999999988</v>
      </c>
      <c r="B110" s="6"/>
      <c r="C110" s="6">
        <f t="shared" si="3"/>
        <v>3.3215513350821579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5">
      <c r="A111" s="6">
        <v>6.8263649999999876</v>
      </c>
      <c r="B111" s="6"/>
      <c r="C111" s="6">
        <f t="shared" si="3"/>
        <v>3.3125945855843932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5">
      <c r="A112" s="6">
        <v>6.9013799999999872</v>
      </c>
      <c r="B112" s="6"/>
      <c r="C112" s="6">
        <f t="shared" si="3"/>
        <v>3.3036378360937064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5">
      <c r="A113" s="6">
        <v>6.9763949999999868</v>
      </c>
      <c r="B113" s="6"/>
      <c r="C113" s="6">
        <f t="shared" si="3"/>
        <v>3.2946810866080281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5">
      <c r="A114" s="6">
        <v>7.0514099999999864</v>
      </c>
      <c r="B114" s="6"/>
      <c r="C114" s="6">
        <f t="shared" si="3"/>
        <v>3.2857243371258917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5">
      <c r="A115" s="6">
        <v>7.126424999999986</v>
      </c>
      <c r="B115" s="6"/>
      <c r="C115" s="6">
        <f t="shared" si="3"/>
        <v>3.2767675876462619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5">
      <c r="A116" s="6">
        <v>7.2014399999999856</v>
      </c>
      <c r="B116" s="6"/>
      <c r="C116" s="6">
        <f t="shared" si="3"/>
        <v>3.2678108381684048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5">
      <c r="A117" s="6">
        <v>7.2764549999999852</v>
      </c>
      <c r="B117" s="6"/>
      <c r="C117" s="6">
        <f t="shared" si="3"/>
        <v>3.2588540886918027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5">
      <c r="A118" s="6">
        <v>7.3514699999999849</v>
      </c>
      <c r="B118" s="6"/>
      <c r="C118" s="6">
        <f t="shared" si="3"/>
        <v>3.2498973392160888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5">
      <c r="A119" s="6">
        <v>7.4264849999999845</v>
      </c>
      <c r="B119" s="6"/>
      <c r="C119" s="6">
        <f t="shared" si="3"/>
        <v>3.2409405897410029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5">
      <c r="A120" s="6">
        <v>7.5014999999999841</v>
      </c>
      <c r="B120" s="6"/>
      <c r="C120" s="6">
        <f t="shared" si="3"/>
        <v>3.231983840266361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</sheetData>
  <mergeCells count="1">
    <mergeCell ref="F12:L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13121</v>
      </c>
      <c r="B2" s="3" t="s">
        <v>3</v>
      </c>
      <c r="C2" s="3" t="s">
        <v>11</v>
      </c>
      <c r="D2" s="6">
        <v>0</v>
      </c>
      <c r="E2" s="10">
        <v>7.9031000000000002</v>
      </c>
      <c r="I2" s="10"/>
    </row>
    <row r="3" spans="1:9" x14ac:dyDescent="0.25">
      <c r="A3" s="3">
        <v>13121</v>
      </c>
      <c r="B3" s="3" t="s">
        <v>3</v>
      </c>
      <c r="C3" s="3" t="s">
        <v>11</v>
      </c>
      <c r="D3" s="6">
        <v>1.5</v>
      </c>
      <c r="E3" s="10">
        <v>4.7558999999999996</v>
      </c>
      <c r="I3" s="10"/>
    </row>
    <row r="4" spans="1:9" x14ac:dyDescent="0.25">
      <c r="A4" s="3">
        <v>13121</v>
      </c>
      <c r="B4" s="3" t="s">
        <v>3</v>
      </c>
      <c r="C4" s="3" t="s">
        <v>11</v>
      </c>
      <c r="D4" s="6">
        <v>4.5</v>
      </c>
      <c r="E4" s="10">
        <v>3.2303999999999999</v>
      </c>
      <c r="I4" s="10"/>
    </row>
    <row r="5" spans="1:9" x14ac:dyDescent="0.25">
      <c r="A5" s="3">
        <v>13121</v>
      </c>
      <c r="B5" s="3" t="s">
        <v>3</v>
      </c>
      <c r="C5" s="3" t="s">
        <v>11</v>
      </c>
      <c r="D5" s="6">
        <v>7.5</v>
      </c>
      <c r="E5" s="10">
        <v>3.1271</v>
      </c>
      <c r="I5" s="10"/>
    </row>
    <row r="6" spans="1:9" x14ac:dyDescent="0.25">
      <c r="A6" s="3">
        <v>13121</v>
      </c>
      <c r="B6" s="3" t="s">
        <v>4</v>
      </c>
      <c r="C6" s="3" t="s">
        <v>11</v>
      </c>
      <c r="D6" s="6">
        <v>0</v>
      </c>
      <c r="E6" s="10">
        <v>7.9867999999999997</v>
      </c>
    </row>
    <row r="7" spans="1:9" x14ac:dyDescent="0.25">
      <c r="A7" s="3">
        <v>13121</v>
      </c>
      <c r="B7" s="3" t="s">
        <v>4</v>
      </c>
      <c r="C7" s="3" t="s">
        <v>11</v>
      </c>
      <c r="D7" s="6">
        <v>1.5</v>
      </c>
      <c r="E7" s="10">
        <v>4.4771000000000001</v>
      </c>
    </row>
    <row r="8" spans="1:9" x14ac:dyDescent="0.25">
      <c r="A8" s="3">
        <v>13121</v>
      </c>
      <c r="B8" s="3" t="s">
        <v>4</v>
      </c>
      <c r="C8" s="3" t="s">
        <v>11</v>
      </c>
      <c r="D8" s="6">
        <v>3</v>
      </c>
      <c r="E8" s="10">
        <v>4</v>
      </c>
    </row>
    <row r="9" spans="1:9" x14ac:dyDescent="0.25">
      <c r="A9" s="3">
        <v>13121</v>
      </c>
      <c r="B9" s="3" t="s">
        <v>4</v>
      </c>
      <c r="C9" s="3" t="s">
        <v>11</v>
      </c>
      <c r="D9" s="6">
        <v>4.5</v>
      </c>
      <c r="E9" s="10">
        <v>3.9190999999999998</v>
      </c>
    </row>
    <row r="10" spans="1:9" x14ac:dyDescent="0.25">
      <c r="A10" s="3">
        <v>13121</v>
      </c>
      <c r="B10" s="3" t="s">
        <v>4</v>
      </c>
      <c r="C10" s="3" t="s">
        <v>11</v>
      </c>
      <c r="D10" s="6">
        <v>6</v>
      </c>
      <c r="E10" s="10">
        <v>3.2303999999999999</v>
      </c>
    </row>
    <row r="11" spans="1:9" x14ac:dyDescent="0.25">
      <c r="A11" s="3">
        <v>13121</v>
      </c>
      <c r="B11" s="3" t="s">
        <v>5</v>
      </c>
      <c r="C11" s="3" t="s">
        <v>11</v>
      </c>
      <c r="D11" s="6">
        <v>0</v>
      </c>
      <c r="E11" s="10">
        <v>7.9031000000000002</v>
      </c>
    </row>
    <row r="12" spans="1:9" x14ac:dyDescent="0.25">
      <c r="A12" s="3">
        <v>13121</v>
      </c>
      <c r="B12" s="3" t="s">
        <v>5</v>
      </c>
      <c r="C12" s="3" t="s">
        <v>11</v>
      </c>
      <c r="D12" s="6">
        <v>1.5</v>
      </c>
      <c r="E12" s="10">
        <v>5.1959</v>
      </c>
    </row>
    <row r="13" spans="1:9" x14ac:dyDescent="0.25">
      <c r="A13" s="3">
        <v>13121</v>
      </c>
      <c r="B13" s="3" t="s">
        <v>5</v>
      </c>
      <c r="C13" s="3" t="s">
        <v>11</v>
      </c>
      <c r="D13" s="6">
        <v>3</v>
      </c>
      <c r="E13" s="10">
        <v>4.3010000000000002</v>
      </c>
    </row>
    <row r="14" spans="1:9" x14ac:dyDescent="0.25">
      <c r="A14" s="3">
        <v>13121</v>
      </c>
      <c r="B14" s="3" t="s">
        <v>5</v>
      </c>
      <c r="C14" s="3" t="s">
        <v>11</v>
      </c>
      <c r="D14" s="6">
        <v>4.5</v>
      </c>
      <c r="E14" s="10">
        <v>3.2303999999999999</v>
      </c>
    </row>
    <row r="15" spans="1:9" x14ac:dyDescent="0.25">
      <c r="A15" s="3">
        <v>13121</v>
      </c>
      <c r="B15" s="3" t="s">
        <v>5</v>
      </c>
      <c r="C15" s="3" t="s">
        <v>11</v>
      </c>
      <c r="D15" s="6">
        <v>6</v>
      </c>
      <c r="E15" s="10">
        <v>3.9394999999999998</v>
      </c>
    </row>
    <row r="16" spans="1:9" x14ac:dyDescent="0.25">
      <c r="A16" s="3">
        <v>13121</v>
      </c>
      <c r="B16" s="3" t="s">
        <v>5</v>
      </c>
      <c r="C16" s="3" t="s">
        <v>11</v>
      </c>
      <c r="D16" s="6">
        <v>7.5</v>
      </c>
      <c r="E16" s="10">
        <v>3.1644000000000001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9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51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x14ac:dyDescent="0.25">
      <c r="A2" s="6">
        <v>0</v>
      </c>
      <c r="B2" s="6">
        <v>8.0294000000000008</v>
      </c>
      <c r="C2" s="6">
        <f t="shared" ref="C2:C36" si="0">LOG((10^$G$5)/(1+10^$G$2)*(10^(-1*(A2/$G$3)^$G$4+$G$2)+10^(-1*(A2/$G$6)^$G$4)))</f>
        <v>8.0557795265240664</v>
      </c>
      <c r="D2" s="6">
        <f t="shared" ref="D2:D36" si="1" xml:space="preserve"> (B2 - C2)^2</f>
        <v>6.9587941963388108E-4</v>
      </c>
      <c r="E2" s="6"/>
      <c r="F2" s="6" t="s">
        <v>26</v>
      </c>
      <c r="G2" s="10">
        <v>3.7393080717969553</v>
      </c>
      <c r="H2" s="10">
        <v>0.39086421923391085</v>
      </c>
      <c r="I2" s="6"/>
      <c r="J2" s="6"/>
      <c r="K2" s="6"/>
      <c r="L2" s="8" t="s">
        <v>29</v>
      </c>
      <c r="M2" s="10">
        <v>0.15874814340409363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x14ac:dyDescent="0.25">
      <c r="A3" s="6">
        <v>1.5</v>
      </c>
      <c r="B3" s="6">
        <v>6.7558999999999996</v>
      </c>
      <c r="C3" s="6">
        <f t="shared" si="0"/>
        <v>6.56133649003048</v>
      </c>
      <c r="D3" s="6">
        <f t="shared" si="1"/>
        <v>3.7854959411659332E-2</v>
      </c>
      <c r="E3" s="6"/>
      <c r="F3" s="6" t="s">
        <v>25</v>
      </c>
      <c r="G3" s="10">
        <v>1.2773135708714987</v>
      </c>
      <c r="H3" s="10">
        <v>0.15023421808149945</v>
      </c>
      <c r="I3" s="6"/>
      <c r="J3" s="6"/>
      <c r="K3" s="6"/>
      <c r="L3" s="8" t="s">
        <v>32</v>
      </c>
      <c r="M3" s="10">
        <f>SQRT(M2)</f>
        <v>0.39843210639216015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x14ac:dyDescent="0.25">
      <c r="A4" s="6">
        <v>3</v>
      </c>
      <c r="B4" s="6">
        <v>3.7559</v>
      </c>
      <c r="C4" s="6">
        <f t="shared" si="0"/>
        <v>4.1711469015625342</v>
      </c>
      <c r="D4" s="6">
        <f t="shared" si="1"/>
        <v>0.17242998925728495</v>
      </c>
      <c r="E4" s="6"/>
      <c r="F4" s="6" t="s">
        <v>23</v>
      </c>
      <c r="G4" s="10">
        <v>2.5093193142935335</v>
      </c>
      <c r="H4" s="10">
        <v>1.5437239668782388</v>
      </c>
      <c r="I4" s="6"/>
      <c r="J4" s="6"/>
      <c r="K4" s="6"/>
      <c r="L4" s="8" t="s">
        <v>30</v>
      </c>
      <c r="M4" s="10">
        <v>0.96064119985154417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x14ac:dyDescent="0.25">
      <c r="A5" s="6">
        <v>4.5</v>
      </c>
      <c r="B5" s="6">
        <v>4.0128000000000004</v>
      </c>
      <c r="C5" s="6">
        <f t="shared" si="0"/>
        <v>3.9146000526652052</v>
      </c>
      <c r="D5" s="6">
        <f t="shared" si="1"/>
        <v>9.6432296565565519E-3</v>
      </c>
      <c r="E5" s="6"/>
      <c r="F5" s="6" t="s">
        <v>18</v>
      </c>
      <c r="G5" s="10">
        <v>8.0557795265240664</v>
      </c>
      <c r="H5" s="10">
        <v>0.16534789495488494</v>
      </c>
      <c r="I5" s="6"/>
      <c r="J5" s="6"/>
      <c r="K5" s="6"/>
      <c r="L5" s="8" t="s">
        <v>31</v>
      </c>
      <c r="M5" s="10">
        <v>0.95683228370814533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x14ac:dyDescent="0.25">
      <c r="A6" s="6">
        <v>6</v>
      </c>
      <c r="B6" s="6">
        <v>3.6989999999999998</v>
      </c>
      <c r="C6" s="6">
        <f t="shared" si="0"/>
        <v>3.4893785282782117</v>
      </c>
      <c r="D6" s="6">
        <f t="shared" si="1"/>
        <v>4.394116140680842E-2</v>
      </c>
      <c r="E6" s="6"/>
      <c r="F6" s="6" t="s">
        <v>27</v>
      </c>
      <c r="G6" s="10">
        <v>6.4717780251672892</v>
      </c>
      <c r="H6" s="10">
        <v>1.1132168872003805</v>
      </c>
      <c r="I6" s="6"/>
      <c r="J6" s="6"/>
      <c r="K6" s="6"/>
      <c r="L6" s="2" t="s">
        <v>33</v>
      </c>
      <c r="M6" s="9" t="s">
        <v>50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x14ac:dyDescent="0.25">
      <c r="A7" s="6">
        <v>7.5</v>
      </c>
      <c r="B7" s="6">
        <v>3.6294</v>
      </c>
      <c r="C7" s="6">
        <f t="shared" si="0"/>
        <v>2.8686511770321168</v>
      </c>
      <c r="D7" s="6">
        <f t="shared" si="1"/>
        <v>0.57873877164701959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 x14ac:dyDescent="0.25">
      <c r="A8" s="6">
        <v>1E-3</v>
      </c>
      <c r="B8" s="6">
        <v>7.8864999999999998</v>
      </c>
      <c r="C8" s="6">
        <f t="shared" si="0"/>
        <v>8.0557795104831271</v>
      </c>
      <c r="D8" s="6">
        <f t="shared" si="1"/>
        <v>2.8655552669407201E-2</v>
      </c>
      <c r="E8" s="6"/>
      <c r="F8" s="6" t="s">
        <v>37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 x14ac:dyDescent="0.25">
      <c r="A9" s="6">
        <v>1.5009999999999999</v>
      </c>
      <c r="B9" s="6">
        <v>6.2122000000000002</v>
      </c>
      <c r="C9" s="6">
        <f t="shared" si="0"/>
        <v>6.5588446784488532</v>
      </c>
      <c r="D9" s="6">
        <f t="shared" si="1"/>
        <v>0.12016253309690872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x14ac:dyDescent="0.25">
      <c r="A10" s="6">
        <v>3.0009999999999999</v>
      </c>
      <c r="B10" s="6">
        <v>4.3616999999999999</v>
      </c>
      <c r="C10" s="6">
        <f t="shared" si="0"/>
        <v>4.1710252131975212</v>
      </c>
      <c r="D10" s="6">
        <f t="shared" si="1"/>
        <v>3.6356874322170718E-2</v>
      </c>
      <c r="E10" s="6"/>
      <c r="F10" s="6" t="s">
        <v>39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x14ac:dyDescent="0.25">
      <c r="A11" s="6">
        <v>4.5010000000000003</v>
      </c>
      <c r="B11" s="6">
        <v>4.1037999999999997</v>
      </c>
      <c r="C11" s="6">
        <f t="shared" si="0"/>
        <v>3.9143759650756857</v>
      </c>
      <c r="D11" s="6">
        <f t="shared" si="1"/>
        <v>3.5881465007007701E-2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x14ac:dyDescent="0.25">
      <c r="A12" s="6">
        <v>6.0010000000000003</v>
      </c>
      <c r="B12" s="6">
        <v>3.9868000000000001</v>
      </c>
      <c r="C12" s="6">
        <f t="shared" si="0"/>
        <v>3.4890326111660128</v>
      </c>
      <c r="D12" s="6">
        <f t="shared" si="1"/>
        <v>0.2477723733866059</v>
      </c>
      <c r="E12" s="6"/>
      <c r="F12" s="20" t="s">
        <v>41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x14ac:dyDescent="0.25">
      <c r="A13" s="6">
        <v>7.0010000000000003</v>
      </c>
      <c r="B13" s="6">
        <v>3.5236999999999998</v>
      </c>
      <c r="C13" s="6">
        <f t="shared" si="0"/>
        <v>3.0983586475695848</v>
      </c>
      <c r="D13" s="6">
        <f t="shared" si="1"/>
        <v>0.18091526608733455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1" x14ac:dyDescent="0.25">
      <c r="A14" s="6">
        <v>1.5E-3</v>
      </c>
      <c r="B14" s="6">
        <v>8.0128000000000004</v>
      </c>
      <c r="C14" s="6">
        <f t="shared" si="0"/>
        <v>8.0557794821530884</v>
      </c>
      <c r="D14" s="6">
        <f t="shared" si="1"/>
        <v>1.84723588614761E-3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 x14ac:dyDescent="0.25">
      <c r="A15" s="6">
        <v>1.5015000000000001</v>
      </c>
      <c r="B15" s="6">
        <v>6.6989999999999998</v>
      </c>
      <c r="C15" s="6">
        <f t="shared" si="0"/>
        <v>6.5575978607248739</v>
      </c>
      <c r="D15" s="6">
        <f t="shared" si="1"/>
        <v>1.9994564991582104E-2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51" x14ac:dyDescent="0.25">
      <c r="A16" s="6">
        <v>3.0015000000000001</v>
      </c>
      <c r="B16" s="6">
        <v>4.4771000000000001</v>
      </c>
      <c r="C16" s="6">
        <f t="shared" si="0"/>
        <v>4.1709643470249933</v>
      </c>
      <c r="D16" s="6">
        <f t="shared" si="1"/>
        <v>9.3719038022433782E-2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x14ac:dyDescent="0.25">
      <c r="A17" s="6">
        <v>6.0015000000000001</v>
      </c>
      <c r="B17" s="6">
        <v>3.7993000000000001</v>
      </c>
      <c r="C17" s="6">
        <f t="shared" si="0"/>
        <v>3.4888596199804982</v>
      </c>
      <c r="D17" s="6">
        <f t="shared" si="1"/>
        <v>9.6373229546652769E-2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x14ac:dyDescent="0.25">
      <c r="A18" s="6">
        <v>7.5015000000000001</v>
      </c>
      <c r="B18" s="6">
        <v>3.1461000000000001</v>
      </c>
      <c r="C18" s="6">
        <f t="shared" si="0"/>
        <v>2.8679244984098688</v>
      </c>
      <c r="D18" s="6">
        <f t="shared" si="1"/>
        <v>7.7381609684921124E-2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x14ac:dyDescent="0.25">
      <c r="A19" s="6">
        <v>1.6000000000000001E-3</v>
      </c>
      <c r="B19" s="6">
        <v>8.1553000000000004</v>
      </c>
      <c r="C19" s="6">
        <f t="shared" si="0"/>
        <v>8.0557794743527218</v>
      </c>
      <c r="D19" s="6">
        <f t="shared" si="1"/>
        <v>9.9043350251106464E-3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x14ac:dyDescent="0.25">
      <c r="A20" s="6">
        <v>1.5016</v>
      </c>
      <c r="B20" s="6">
        <v>6.6021000000000001</v>
      </c>
      <c r="C20" s="6">
        <f t="shared" si="0"/>
        <v>6.5573484242221687</v>
      </c>
      <c r="D20" s="6">
        <f t="shared" si="1"/>
        <v>2.0027035345989859E-3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x14ac:dyDescent="0.25">
      <c r="A21" s="6">
        <v>3.0015999999999998</v>
      </c>
      <c r="B21" s="6">
        <v>4.2625000000000002</v>
      </c>
      <c r="C21" s="6">
        <f t="shared" si="0"/>
        <v>4.1709521720305185</v>
      </c>
      <c r="D21" s="6">
        <f t="shared" si="1"/>
        <v>8.3810048059298134E-3</v>
      </c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1" x14ac:dyDescent="0.25">
      <c r="A22" s="6">
        <v>4.5015999999999998</v>
      </c>
      <c r="B22" s="6">
        <v>3.8451</v>
      </c>
      <c r="C22" s="6">
        <f t="shared" si="0"/>
        <v>3.9142414764477147</v>
      </c>
      <c r="D22" s="6">
        <f t="shared" si="1"/>
        <v>4.7805437653698915E-3</v>
      </c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1:51" x14ac:dyDescent="0.25">
      <c r="A23" s="6">
        <v>6.0015999999999998</v>
      </c>
      <c r="B23" s="6">
        <v>4.0170000000000003</v>
      </c>
      <c r="C23" s="6">
        <f t="shared" si="0"/>
        <v>3.488825019132924</v>
      </c>
      <c r="D23" s="6">
        <f t="shared" si="1"/>
        <v>0.27896881041393651</v>
      </c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1:51" x14ac:dyDescent="0.25">
      <c r="A24" s="6">
        <v>7.5015999999999998</v>
      </c>
      <c r="B24" s="6">
        <v>2.3010000000000002</v>
      </c>
      <c r="C24" s="6">
        <f t="shared" si="0"/>
        <v>2.867876045369619</v>
      </c>
      <c r="D24" s="6">
        <f t="shared" si="1"/>
        <v>0.32134845081389823</v>
      </c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x14ac:dyDescent="0.25">
      <c r="A25" s="6">
        <v>1.8E-3</v>
      </c>
      <c r="B25" s="6">
        <v>8.1138999999999992</v>
      </c>
      <c r="C25" s="6">
        <f t="shared" si="0"/>
        <v>8.0557794564124396</v>
      </c>
      <c r="D25" s="6">
        <f t="shared" si="1"/>
        <v>3.377997586913413E-3</v>
      </c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1:51" x14ac:dyDescent="0.25">
      <c r="A26" s="6">
        <v>1.5018</v>
      </c>
      <c r="B26" s="6">
        <v>6.1760999999999999</v>
      </c>
      <c r="C26" s="6">
        <f t="shared" si="0"/>
        <v>6.5568494782572424</v>
      </c>
      <c r="D26" s="6">
        <f t="shared" si="1"/>
        <v>0.14497016519316236</v>
      </c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x14ac:dyDescent="0.25">
      <c r="A27" s="6">
        <v>3.0017999999999998</v>
      </c>
      <c r="B27" s="6">
        <v>4.1959</v>
      </c>
      <c r="C27" s="6">
        <f t="shared" si="0"/>
        <v>4.1709278202812188</v>
      </c>
      <c r="D27" s="6">
        <f t="shared" si="1"/>
        <v>6.2360975990710633E-4</v>
      </c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x14ac:dyDescent="0.25">
      <c r="A28" s="6">
        <v>4.5018000000000002</v>
      </c>
      <c r="B28" s="6">
        <v>3.2303999999999999</v>
      </c>
      <c r="C28" s="6">
        <f t="shared" si="0"/>
        <v>3.914196640892273</v>
      </c>
      <c r="D28" s="6">
        <f t="shared" si="1"/>
        <v>0.4675778460955563</v>
      </c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1:51" x14ac:dyDescent="0.25">
      <c r="A29" s="6">
        <v>6.0018000000000002</v>
      </c>
      <c r="B29" s="6">
        <v>2.415</v>
      </c>
      <c r="C29" s="6">
        <f t="shared" si="0"/>
        <v>3.4887558148272446</v>
      </c>
      <c r="D29" s="6">
        <f t="shared" si="1"/>
        <v>1.15295154987532</v>
      </c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1:51" x14ac:dyDescent="0.25">
      <c r="A30" s="6">
        <v>7.5018000000000002</v>
      </c>
      <c r="B30" s="6">
        <v>2.3010000000000002</v>
      </c>
      <c r="C30" s="6">
        <f t="shared" si="0"/>
        <v>2.8677791363644638</v>
      </c>
      <c r="D30" s="6">
        <f t="shared" si="1"/>
        <v>0.32123858941804728</v>
      </c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x14ac:dyDescent="0.25">
      <c r="A31" s="6">
        <v>2E-3</v>
      </c>
      <c r="B31" s="6">
        <v>8.1366999999999994</v>
      </c>
      <c r="C31" s="6">
        <f t="shared" si="0"/>
        <v>8.0557794351947507</v>
      </c>
      <c r="D31" s="6">
        <f t="shared" si="1"/>
        <v>6.5481378084004506E-3</v>
      </c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x14ac:dyDescent="0.25">
      <c r="A32" s="6">
        <v>1.502</v>
      </c>
      <c r="B32" s="6">
        <v>6.9031000000000002</v>
      </c>
      <c r="C32" s="6">
        <f t="shared" si="0"/>
        <v>6.5563504350116304</v>
      </c>
      <c r="D32" s="6">
        <f t="shared" si="1"/>
        <v>0.12023526081962371</v>
      </c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x14ac:dyDescent="0.25">
      <c r="A33" s="6">
        <v>3.0019999999999998</v>
      </c>
      <c r="B33" s="6">
        <v>4.1139000000000001</v>
      </c>
      <c r="C33" s="6">
        <f t="shared" si="0"/>
        <v>4.1709034661844671</v>
      </c>
      <c r="D33" s="6">
        <f t="shared" si="1"/>
        <v>3.2493951570436662E-3</v>
      </c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 x14ac:dyDescent="0.25">
      <c r="A34" s="6">
        <v>4.5019999999999998</v>
      </c>
      <c r="B34" s="6">
        <v>4.1037999999999997</v>
      </c>
      <c r="C34" s="6">
        <f t="shared" si="0"/>
        <v>3.9141518023303252</v>
      </c>
      <c r="D34" s="6">
        <f t="shared" si="1"/>
        <v>3.5966438879355911E-2</v>
      </c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1" x14ac:dyDescent="0.25">
      <c r="A35" s="6">
        <v>6.0019999999999998</v>
      </c>
      <c r="B35" s="6">
        <v>3.0253000000000001</v>
      </c>
      <c r="C35" s="6">
        <f t="shared" si="0"/>
        <v>3.4886866070408096</v>
      </c>
      <c r="D35" s="6">
        <f t="shared" si="1"/>
        <v>0.21472714758479358</v>
      </c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1" x14ac:dyDescent="0.25">
      <c r="A36" s="6">
        <v>7.5019999999999998</v>
      </c>
      <c r="B36" s="6">
        <v>2.6627999999999998</v>
      </c>
      <c r="C36" s="6">
        <f t="shared" si="0"/>
        <v>2.8676822234597226</v>
      </c>
      <c r="D36" s="6">
        <f t="shared" si="1"/>
        <v>4.1976725489799763E-2</v>
      </c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1" x14ac:dyDescent="0.25">
      <c r="A37" s="5" t="s">
        <v>15</v>
      </c>
      <c r="B37" s="6"/>
      <c r="C37" s="6"/>
      <c r="D37" s="6">
        <f>SUM(D2:D36)</f>
        <v>4.921192445526902</v>
      </c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1" x14ac:dyDescent="0.25">
      <c r="A40" s="6">
        <v>0</v>
      </c>
      <c r="B40" s="6"/>
      <c r="C40" s="6">
        <f>LOG((10^$G$5)/(1+10^$G$2)*(10^(-1*(A40/$G$3)^$G$4+$G$2)+10^(-1*(A40/$G$6)^$G$4)))</f>
        <v>8.0557795265240664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x14ac:dyDescent="0.25">
      <c r="A41" s="6">
        <v>7.5020000000000003E-2</v>
      </c>
      <c r="B41" s="6"/>
      <c r="C41" s="6">
        <f t="shared" ref="C41:C104" si="2">LOG((10^$G$5)/(1+10^$G$2)*(10^(-1*(A41/$G$3)^$G$4+$G$2)+10^(-1*(A41/$G$6)^$G$4)))</f>
        <v>8.0549654827386448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x14ac:dyDescent="0.25">
      <c r="A42" s="6">
        <v>0.15004000000000001</v>
      </c>
      <c r="B42" s="6"/>
      <c r="C42" s="6">
        <f t="shared" si="2"/>
        <v>8.0511447605531323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1" x14ac:dyDescent="0.25">
      <c r="A43" s="6">
        <v>0.22506000000000001</v>
      </c>
      <c r="B43" s="6"/>
      <c r="C43" s="6">
        <f t="shared" si="2"/>
        <v>8.04295928294143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</row>
    <row r="44" spans="1:51" x14ac:dyDescent="0.25">
      <c r="A44" s="6">
        <v>0.30008000000000001</v>
      </c>
      <c r="B44" s="6"/>
      <c r="C44" s="6">
        <f t="shared" si="2"/>
        <v>8.0293915413703036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</row>
    <row r="45" spans="1:51" x14ac:dyDescent="0.25">
      <c r="A45" s="6">
        <v>0.37509999999999999</v>
      </c>
      <c r="B45" s="6"/>
      <c r="C45" s="6">
        <f t="shared" si="2"/>
        <v>8.0095858471123513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</row>
    <row r="46" spans="1:51" x14ac:dyDescent="0.25">
      <c r="A46" s="6">
        <v>0.45011999999999996</v>
      </c>
      <c r="B46" s="6"/>
      <c r="C46" s="6">
        <f t="shared" si="2"/>
        <v>7.9827882426069987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</row>
    <row r="47" spans="1:51" x14ac:dyDescent="0.25">
      <c r="A47" s="6">
        <v>0.52513999999999994</v>
      </c>
      <c r="B47" s="6"/>
      <c r="C47" s="6">
        <f t="shared" si="2"/>
        <v>7.9483166669827092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</row>
    <row r="48" spans="1:51" x14ac:dyDescent="0.25">
      <c r="A48" s="6">
        <v>0.60015999999999992</v>
      </c>
      <c r="B48" s="6"/>
      <c r="C48" s="6">
        <f t="shared" si="2"/>
        <v>7.9055434894742334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</row>
    <row r="49" spans="1:51" x14ac:dyDescent="0.25">
      <c r="A49" s="6">
        <v>0.67517999999999989</v>
      </c>
      <c r="B49" s="6"/>
      <c r="C49" s="6">
        <f t="shared" si="2"/>
        <v>7.8538842441204713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</row>
    <row r="50" spans="1:51" x14ac:dyDescent="0.25">
      <c r="A50" s="6">
        <v>0.75019999999999987</v>
      </c>
      <c r="B50" s="6"/>
      <c r="C50" s="6">
        <f t="shared" si="2"/>
        <v>7.792789895870281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</row>
    <row r="51" spans="1:51" x14ac:dyDescent="0.25">
      <c r="A51" s="6">
        <v>0.82521999999999984</v>
      </c>
      <c r="B51" s="6"/>
      <c r="C51" s="6">
        <f t="shared" si="2"/>
        <v>7.7217413181018602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</row>
    <row r="52" spans="1:51" x14ac:dyDescent="0.25">
      <c r="A52" s="6">
        <v>0.90023999999999982</v>
      </c>
      <c r="B52" s="6"/>
      <c r="C52" s="6">
        <f t="shared" si="2"/>
        <v>7.6402452800808289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</row>
    <row r="53" spans="1:51" x14ac:dyDescent="0.25">
      <c r="A53" s="6">
        <v>0.97525999999999979</v>
      </c>
      <c r="B53" s="6"/>
      <c r="C53" s="6">
        <f t="shared" si="2"/>
        <v>7.5478315734812691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51" x14ac:dyDescent="0.25">
      <c r="A54" s="6">
        <v>1.0502799999999999</v>
      </c>
      <c r="B54" s="6"/>
      <c r="C54" s="6">
        <f t="shared" si="2"/>
        <v>7.4440511226064556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</row>
    <row r="55" spans="1:51" x14ac:dyDescent="0.25">
      <c r="A55" s="6">
        <v>1.1253</v>
      </c>
      <c r="B55" s="6"/>
      <c r="C55" s="6">
        <f t="shared" si="2"/>
        <v>7.3284751112345576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</row>
    <row r="56" spans="1:51" x14ac:dyDescent="0.25">
      <c r="A56" s="6">
        <v>1.2003200000000001</v>
      </c>
      <c r="B56" s="6"/>
      <c r="C56" s="6">
        <f t="shared" si="2"/>
        <v>7.200695388985471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</row>
    <row r="57" spans="1:51" x14ac:dyDescent="0.25">
      <c r="A57" s="6">
        <v>1.2753400000000001</v>
      </c>
      <c r="B57" s="6"/>
      <c r="C57" s="6">
        <f t="shared" si="2"/>
        <v>7.0603267802929732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</row>
    <row r="58" spans="1:51" x14ac:dyDescent="0.25">
      <c r="A58" s="6">
        <v>1.3503600000000002</v>
      </c>
      <c r="B58" s="6"/>
      <c r="C58" s="6">
        <f t="shared" si="2"/>
        <v>6.9070125625731409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</row>
    <row r="59" spans="1:51" x14ac:dyDescent="0.25">
      <c r="A59" s="6">
        <v>1.4253800000000003</v>
      </c>
      <c r="B59" s="6"/>
      <c r="C59" s="6">
        <f t="shared" si="2"/>
        <v>6.7404356041483169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</row>
    <row r="60" spans="1:51" x14ac:dyDescent="0.25">
      <c r="A60" s="6">
        <v>1.5004000000000004</v>
      </c>
      <c r="B60" s="6"/>
      <c r="C60" s="6">
        <f t="shared" si="2"/>
        <v>6.5603400572074158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</row>
    <row r="61" spans="1:51" x14ac:dyDescent="0.25">
      <c r="A61" s="6">
        <v>1.5754200000000005</v>
      </c>
      <c r="B61" s="6"/>
      <c r="C61" s="6">
        <f t="shared" si="2"/>
        <v>6.3665733126294226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</row>
    <row r="62" spans="1:51" x14ac:dyDescent="0.25">
      <c r="A62" s="6">
        <v>1.6504400000000006</v>
      </c>
      <c r="B62" s="6"/>
      <c r="C62" s="6">
        <f t="shared" si="2"/>
        <v>6.1591676182880786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</row>
    <row r="63" spans="1:51" x14ac:dyDescent="0.25">
      <c r="A63" s="6">
        <v>1.7254600000000007</v>
      </c>
      <c r="B63" s="6"/>
      <c r="C63" s="6">
        <f t="shared" si="2"/>
        <v>5.9385001036253717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</row>
    <row r="64" spans="1:51" x14ac:dyDescent="0.25">
      <c r="A64" s="6">
        <v>1.8004800000000007</v>
      </c>
      <c r="B64" s="6"/>
      <c r="C64" s="6">
        <f t="shared" si="2"/>
        <v>5.7056068503069604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</row>
    <row r="65" spans="1:51" x14ac:dyDescent="0.25">
      <c r="A65" s="6">
        <v>1.8755000000000008</v>
      </c>
      <c r="B65" s="6"/>
      <c r="C65" s="6">
        <f t="shared" si="2"/>
        <v>5.462788248299522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</row>
    <row r="66" spans="1:51" x14ac:dyDescent="0.25">
      <c r="A66" s="6">
        <v>1.9505200000000009</v>
      </c>
      <c r="B66" s="6"/>
      <c r="C66" s="6">
        <f t="shared" si="2"/>
        <v>5.214705962189182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</row>
    <row r="67" spans="1:51" x14ac:dyDescent="0.25">
      <c r="A67" s="6">
        <v>2.0255400000000008</v>
      </c>
      <c r="B67" s="6"/>
      <c r="C67" s="6">
        <f t="shared" si="2"/>
        <v>4.9700642873418639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</row>
    <row r="68" spans="1:51" x14ac:dyDescent="0.25">
      <c r="A68" s="6">
        <v>2.1005600000000006</v>
      </c>
      <c r="B68" s="6"/>
      <c r="C68" s="6">
        <f t="shared" si="2"/>
        <v>4.7431255639730985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</row>
    <row r="69" spans="1:51" x14ac:dyDescent="0.25">
      <c r="A69" s="6">
        <v>2.1755800000000005</v>
      </c>
      <c r="B69" s="6"/>
      <c r="C69" s="6">
        <f t="shared" si="2"/>
        <v>4.5521713309357175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</row>
    <row r="70" spans="1:51" x14ac:dyDescent="0.25">
      <c r="A70" s="6">
        <v>2.2506000000000004</v>
      </c>
      <c r="B70" s="6"/>
      <c r="C70" s="6">
        <f t="shared" si="2"/>
        <v>4.4115069123525918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</row>
    <row r="71" spans="1:51" x14ac:dyDescent="0.25">
      <c r="A71" s="6">
        <v>2.3256200000000002</v>
      </c>
      <c r="B71" s="6"/>
      <c r="C71" s="6">
        <f t="shared" si="2"/>
        <v>4.3217557804624924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</row>
    <row r="72" spans="1:51" x14ac:dyDescent="0.25">
      <c r="A72" s="6">
        <v>2.4006400000000001</v>
      </c>
      <c r="B72" s="6"/>
      <c r="C72" s="6">
        <f t="shared" si="2"/>
        <v>4.2705393497147064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</row>
    <row r="73" spans="1:51" x14ac:dyDescent="0.25">
      <c r="A73" s="6">
        <v>2.47566</v>
      </c>
      <c r="B73" s="6"/>
      <c r="C73" s="6">
        <f t="shared" si="2"/>
        <v>4.24242635949952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</row>
    <row r="74" spans="1:51" x14ac:dyDescent="0.25">
      <c r="A74" s="6">
        <v>2.5506799999999998</v>
      </c>
      <c r="B74" s="6"/>
      <c r="C74" s="6">
        <f t="shared" si="2"/>
        <v>4.2260149153506852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</row>
    <row r="75" spans="1:51" x14ac:dyDescent="0.25">
      <c r="A75" s="6">
        <v>2.6256999999999997</v>
      </c>
      <c r="B75" s="6"/>
      <c r="C75" s="6">
        <f t="shared" si="2"/>
        <v>4.2148251126047542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</row>
    <row r="76" spans="1:51" x14ac:dyDescent="0.25">
      <c r="A76" s="6">
        <v>2.7007199999999996</v>
      </c>
      <c r="B76" s="6"/>
      <c r="C76" s="6">
        <f t="shared" si="2"/>
        <v>4.2056832631397514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</row>
    <row r="77" spans="1:51" x14ac:dyDescent="0.25">
      <c r="A77" s="6">
        <v>2.7757399999999994</v>
      </c>
      <c r="B77" s="6"/>
      <c r="C77" s="6">
        <f t="shared" si="2"/>
        <v>4.1971715749444014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</row>
    <row r="78" spans="1:51" x14ac:dyDescent="0.25">
      <c r="A78" s="6">
        <v>2.8507599999999993</v>
      </c>
      <c r="B78" s="6"/>
      <c r="C78" s="6">
        <f t="shared" si="2"/>
        <v>4.1886959645700177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</row>
    <row r="79" spans="1:51" x14ac:dyDescent="0.25">
      <c r="A79" s="6">
        <v>2.9257799999999992</v>
      </c>
      <c r="B79" s="6"/>
      <c r="C79" s="6">
        <f t="shared" si="2"/>
        <v>4.1800192168083354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</row>
    <row r="80" spans="1:51" x14ac:dyDescent="0.25">
      <c r="A80" s="6">
        <v>3.000799999999999</v>
      </c>
      <c r="B80" s="6"/>
      <c r="C80" s="6">
        <f t="shared" si="2"/>
        <v>4.1710495555608311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</row>
    <row r="81" spans="1:51" x14ac:dyDescent="0.25">
      <c r="A81" s="6">
        <v>3.0758199999999989</v>
      </c>
      <c r="B81" s="6"/>
      <c r="C81" s="6">
        <f t="shared" si="2"/>
        <v>4.1617513796908696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</row>
    <row r="82" spans="1:51" x14ac:dyDescent="0.25">
      <c r="A82" s="6">
        <v>3.1508399999999988</v>
      </c>
      <c r="B82" s="6"/>
      <c r="C82" s="6">
        <f t="shared" si="2"/>
        <v>4.1521097202389159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</row>
    <row r="83" spans="1:51" x14ac:dyDescent="0.25">
      <c r="A83" s="6">
        <v>3.2258599999999986</v>
      </c>
      <c r="B83" s="6"/>
      <c r="C83" s="6">
        <f t="shared" si="2"/>
        <v>4.1421168344701993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</row>
    <row r="84" spans="1:51" x14ac:dyDescent="0.25">
      <c r="A84" s="6">
        <v>3.3008799999999985</v>
      </c>
      <c r="B84" s="6"/>
      <c r="C84" s="6">
        <f t="shared" si="2"/>
        <v>4.1317674081202433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</row>
    <row r="85" spans="1:51" x14ac:dyDescent="0.25">
      <c r="A85" s="6">
        <v>3.3758999999999983</v>
      </c>
      <c r="B85" s="6"/>
      <c r="C85" s="6">
        <f t="shared" si="2"/>
        <v>4.1210569249128328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</row>
    <row r="86" spans="1:51" x14ac:dyDescent="0.25">
      <c r="A86" s="6">
        <v>3.4509199999999982</v>
      </c>
      <c r="B86" s="6"/>
      <c r="C86" s="6">
        <f t="shared" si="2"/>
        <v>4.1099811398515049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</row>
    <row r="87" spans="1:51" x14ac:dyDescent="0.25">
      <c r="A87" s="6">
        <v>3.5259399999999981</v>
      </c>
      <c r="B87" s="6"/>
      <c r="C87" s="6">
        <f t="shared" si="2"/>
        <v>4.0985359170064877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</row>
    <row r="88" spans="1:51" x14ac:dyDescent="0.25">
      <c r="A88" s="6">
        <v>3.6009599999999979</v>
      </c>
      <c r="B88" s="6"/>
      <c r="C88" s="6">
        <f t="shared" si="2"/>
        <v>4.0867171813985559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</row>
    <row r="89" spans="1:51" x14ac:dyDescent="0.25">
      <c r="A89" s="6">
        <v>3.6759799999999978</v>
      </c>
      <c r="B89" s="6"/>
      <c r="C89" s="6">
        <f t="shared" si="2"/>
        <v>4.0745209047633999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</row>
    <row r="90" spans="1:51" x14ac:dyDescent="0.25">
      <c r="A90" s="6">
        <v>3.7509999999999977</v>
      </c>
      <c r="B90" s="6"/>
      <c r="C90" s="6">
        <f t="shared" si="2"/>
        <v>4.0619431008840117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</row>
    <row r="91" spans="1:51" x14ac:dyDescent="0.25">
      <c r="A91" s="6">
        <v>3.8260199999999975</v>
      </c>
      <c r="B91" s="6"/>
      <c r="C91" s="6">
        <f t="shared" si="2"/>
        <v>4.0489798235170396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</row>
    <row r="92" spans="1:51" x14ac:dyDescent="0.25">
      <c r="A92" s="6">
        <v>3.9010399999999974</v>
      </c>
      <c r="B92" s="6"/>
      <c r="C92" s="6">
        <f t="shared" si="2"/>
        <v>4.0356271650180844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</row>
    <row r="93" spans="1:51" x14ac:dyDescent="0.25">
      <c r="A93" s="6">
        <v>3.9760599999999973</v>
      </c>
      <c r="B93" s="6"/>
      <c r="C93" s="6">
        <f t="shared" si="2"/>
        <v>4.021881255176524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</row>
    <row r="94" spans="1:51" x14ac:dyDescent="0.25">
      <c r="A94" s="6">
        <v>4.0510799999999971</v>
      </c>
      <c r="B94" s="6"/>
      <c r="C94" s="6">
        <f t="shared" si="2"/>
        <v>4.0077382601382752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</row>
    <row r="95" spans="1:51" x14ac:dyDescent="0.25">
      <c r="A95" s="6">
        <v>4.1260999999999974</v>
      </c>
      <c r="B95" s="6"/>
      <c r="C95" s="6">
        <f t="shared" si="2"/>
        <v>3.9931943813858903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</row>
    <row r="96" spans="1:51" x14ac:dyDescent="0.25">
      <c r="A96" s="6">
        <v>4.2011199999999977</v>
      </c>
      <c r="B96" s="6"/>
      <c r="C96" s="6">
        <f t="shared" si="2"/>
        <v>3.9782458547669122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</row>
    <row r="97" spans="1:51" x14ac:dyDescent="0.25">
      <c r="A97" s="6">
        <v>4.2761399999999981</v>
      </c>
      <c r="B97" s="6"/>
      <c r="C97" s="6">
        <f t="shared" si="2"/>
        <v>3.9628889495663229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</row>
    <row r="98" spans="1:51" x14ac:dyDescent="0.25">
      <c r="A98" s="6">
        <v>4.3511599999999984</v>
      </c>
      <c r="B98" s="6"/>
      <c r="C98" s="6">
        <f t="shared" si="2"/>
        <v>3.9471199676201274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</row>
    <row r="99" spans="1:51" x14ac:dyDescent="0.25">
      <c r="A99" s="6">
        <v>4.4261799999999987</v>
      </c>
      <c r="B99" s="6"/>
      <c r="C99" s="6">
        <f t="shared" si="2"/>
        <v>3.9309352424675263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</row>
    <row r="100" spans="1:51" x14ac:dyDescent="0.25">
      <c r="A100" s="6">
        <v>4.501199999999999</v>
      </c>
      <c r="B100" s="6"/>
      <c r="C100" s="6">
        <f t="shared" si="2"/>
        <v>3.9143311385393535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</row>
    <row r="101" spans="1:51" x14ac:dyDescent="0.25">
      <c r="A101" s="6">
        <v>4.5762199999999993</v>
      </c>
      <c r="B101" s="6"/>
      <c r="C101" s="6">
        <f t="shared" si="2"/>
        <v>3.8973040503806446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</row>
    <row r="102" spans="1:51" x14ac:dyDescent="0.25">
      <c r="A102" s="6">
        <v>4.6512399999999996</v>
      </c>
      <c r="B102" s="6"/>
      <c r="C102" s="6">
        <f t="shared" si="2"/>
        <v>3.879850401905355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</row>
    <row r="103" spans="1:51" x14ac:dyDescent="0.25">
      <c r="A103" s="6">
        <v>4.7262599999999999</v>
      </c>
      <c r="B103" s="6"/>
      <c r="C103" s="6">
        <f t="shared" si="2"/>
        <v>3.861966645681393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</row>
    <row r="104" spans="1:51" x14ac:dyDescent="0.25">
      <c r="A104" s="6">
        <v>4.8012800000000002</v>
      </c>
      <c r="B104" s="6"/>
      <c r="C104" s="6">
        <f t="shared" si="2"/>
        <v>3.8436492622442739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</row>
    <row r="105" spans="1:51" x14ac:dyDescent="0.25">
      <c r="A105" s="6">
        <v>4.8763000000000005</v>
      </c>
      <c r="B105" s="6"/>
      <c r="C105" s="6">
        <f t="shared" ref="C105:C139" si="3">LOG((10^$G$5)/(1+10^$G$2)*(10^(-1*(A105/$G$3)^$G$4+$G$2)+10^(-1*(A105/$G$6)^$G$4)))</f>
        <v>3.8248947594378029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</row>
    <row r="106" spans="1:51" x14ac:dyDescent="0.25">
      <c r="A106" s="6">
        <v>4.9513200000000008</v>
      </c>
      <c r="B106" s="6"/>
      <c r="C106" s="6">
        <f t="shared" si="3"/>
        <v>3.8056996717803337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</row>
    <row r="107" spans="1:51" x14ac:dyDescent="0.25">
      <c r="A107" s="6">
        <v>5.0263400000000011</v>
      </c>
      <c r="B107" s="6"/>
      <c r="C107" s="6">
        <f t="shared" si="3"/>
        <v>3.7860605598552191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</row>
    <row r="108" spans="1:51" x14ac:dyDescent="0.25">
      <c r="A108" s="6">
        <v>5.1013600000000014</v>
      </c>
      <c r="B108" s="6"/>
      <c r="C108" s="6">
        <f t="shared" si="3"/>
        <v>3.7659740097241854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</row>
    <row r="109" spans="1:51" x14ac:dyDescent="0.25">
      <c r="A109" s="6">
        <v>5.1763800000000018</v>
      </c>
      <c r="B109" s="6"/>
      <c r="C109" s="6">
        <f t="shared" si="3"/>
        <v>3.7454366323624448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</row>
    <row r="110" spans="1:51" x14ac:dyDescent="0.25">
      <c r="A110" s="6">
        <v>5.2514000000000021</v>
      </c>
      <c r="B110" s="6"/>
      <c r="C110" s="6">
        <f t="shared" si="3"/>
        <v>3.724445063114421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</row>
    <row r="111" spans="1:51" x14ac:dyDescent="0.25">
      <c r="A111" s="6">
        <v>5.3264200000000024</v>
      </c>
      <c r="B111" s="6"/>
      <c r="C111" s="6">
        <f t="shared" si="3"/>
        <v>3.7029959611690639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</row>
    <row r="112" spans="1:51" x14ac:dyDescent="0.25">
      <c r="A112" s="6">
        <v>5.4014400000000027</v>
      </c>
      <c r="B112" s="6"/>
      <c r="C112" s="6">
        <f t="shared" si="3"/>
        <v>3.6810860090537636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</row>
    <row r="113" spans="1:51" x14ac:dyDescent="0.25">
      <c r="A113" s="6">
        <v>5.476460000000003</v>
      </c>
      <c r="B113" s="6"/>
      <c r="C113" s="6">
        <f t="shared" si="3"/>
        <v>3.658711912145967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</row>
    <row r="114" spans="1:51" x14ac:dyDescent="0.25">
      <c r="A114" s="6">
        <v>5.5514800000000033</v>
      </c>
      <c r="B114" s="6"/>
      <c r="C114" s="6">
        <f t="shared" si="3"/>
        <v>3.6358703982016336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</row>
    <row r="115" spans="1:51" x14ac:dyDescent="0.25">
      <c r="A115" s="6">
        <v>5.6265000000000036</v>
      </c>
      <c r="B115" s="6"/>
      <c r="C115" s="6">
        <f t="shared" si="3"/>
        <v>3.6125582168997261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</row>
    <row r="116" spans="1:51" x14ac:dyDescent="0.25">
      <c r="A116" s="6">
        <v>5.7015200000000039</v>
      </c>
      <c r="B116" s="6"/>
      <c r="C116" s="6">
        <f t="shared" si="3"/>
        <v>3.5887721394019869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</row>
    <row r="117" spans="1:51" x14ac:dyDescent="0.25">
      <c r="A117" s="6">
        <v>5.7765400000000042</v>
      </c>
      <c r="B117" s="6"/>
      <c r="C117" s="6">
        <f t="shared" si="3"/>
        <v>3.5645089579272899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</row>
    <row r="118" spans="1:51" x14ac:dyDescent="0.25">
      <c r="A118" s="6">
        <v>5.8515600000000045</v>
      </c>
      <c r="B118" s="6"/>
      <c r="C118" s="6">
        <f t="shared" si="3"/>
        <v>3.5397654853398981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</row>
    <row r="119" spans="1:51" x14ac:dyDescent="0.25">
      <c r="A119" s="6">
        <v>5.9265800000000048</v>
      </c>
      <c r="B119" s="6"/>
      <c r="C119" s="6">
        <f t="shared" si="3"/>
        <v>3.5145385547509975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</row>
    <row r="120" spans="1:51" x14ac:dyDescent="0.25">
      <c r="A120" s="6">
        <v>6.0016000000000052</v>
      </c>
      <c r="B120" s="6"/>
      <c r="C120" s="6">
        <f t="shared" si="3"/>
        <v>3.4888250191329222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</row>
    <row r="121" spans="1:51" x14ac:dyDescent="0.25">
      <c r="A121" s="6">
        <v>6.0766200000000055</v>
      </c>
      <c r="B121" s="6"/>
      <c r="C121" s="6">
        <f t="shared" si="3"/>
        <v>3.4626217509455026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</row>
    <row r="122" spans="1:51" x14ac:dyDescent="0.25">
      <c r="A122" s="6">
        <v>6.1516400000000058</v>
      </c>
      <c r="B122" s="6"/>
      <c r="C122" s="6">
        <f t="shared" si="3"/>
        <v>3.4359256417740118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</row>
    <row r="123" spans="1:51" x14ac:dyDescent="0.25">
      <c r="A123" s="6">
        <v>6.2266600000000061</v>
      </c>
      <c r="B123" s="6"/>
      <c r="C123" s="6">
        <f t="shared" si="3"/>
        <v>3.4087336019782182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</row>
    <row r="124" spans="1:51" x14ac:dyDescent="0.25">
      <c r="A124" s="6">
        <v>6.3016800000000064</v>
      </c>
      <c r="B124" s="6"/>
      <c r="C124" s="6">
        <f t="shared" si="3"/>
        <v>3.3810425603520615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</row>
    <row r="125" spans="1:51" x14ac:dyDescent="0.25">
      <c r="A125" s="6">
        <v>6.3767000000000067</v>
      </c>
      <c r="B125" s="6"/>
      <c r="C125" s="6">
        <f t="shared" si="3"/>
        <v>3.3528494637935178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</row>
    <row r="126" spans="1:51" x14ac:dyDescent="0.25">
      <c r="A126" s="6">
        <v>6.451720000000007</v>
      </c>
      <c r="B126" s="6"/>
      <c r="C126" s="6">
        <f t="shared" si="3"/>
        <v>3.3241512769842223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</row>
    <row r="127" spans="1:51" x14ac:dyDescent="0.25">
      <c r="A127" s="6">
        <v>6.5267400000000073</v>
      </c>
      <c r="B127" s="6"/>
      <c r="C127" s="6">
        <f t="shared" si="3"/>
        <v>3.2949449820784582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</row>
    <row r="128" spans="1:51" x14ac:dyDescent="0.25">
      <c r="A128" s="6">
        <v>6.6017600000000076</v>
      </c>
      <c r="B128" s="6"/>
      <c r="C128" s="6">
        <f t="shared" si="3"/>
        <v>3.2652275784011238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</row>
    <row r="129" spans="1:51" x14ac:dyDescent="0.25">
      <c r="A129" s="6">
        <v>6.6767800000000079</v>
      </c>
      <c r="B129" s="6"/>
      <c r="C129" s="6">
        <f t="shared" si="3"/>
        <v>3.2349960821543275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</row>
    <row r="130" spans="1:51" x14ac:dyDescent="0.25">
      <c r="A130" s="6">
        <v>6.7518000000000082</v>
      </c>
      <c r="B130" s="6"/>
      <c r="C130" s="6">
        <f t="shared" si="3"/>
        <v>3.2042475261322632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</row>
    <row r="131" spans="1:51" x14ac:dyDescent="0.25">
      <c r="A131" s="6">
        <v>6.8268200000000085</v>
      </c>
      <c r="B131" s="6"/>
      <c r="C131" s="6">
        <f t="shared" si="3"/>
        <v>3.1729789594440434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</row>
    <row r="132" spans="1:51" x14ac:dyDescent="0.25">
      <c r="A132" s="6">
        <v>6.9018400000000089</v>
      </c>
      <c r="B132" s="6"/>
      <c r="C132" s="6">
        <f t="shared" si="3"/>
        <v>3.1411874472441839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</row>
    <row r="133" spans="1:51" x14ac:dyDescent="0.25">
      <c r="A133" s="6">
        <v>6.9768600000000092</v>
      </c>
      <c r="B133" s="6"/>
      <c r="C133" s="6">
        <f t="shared" si="3"/>
        <v>3.1088700704704455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</row>
    <row r="134" spans="1:51" x14ac:dyDescent="0.25">
      <c r="A134" s="6">
        <v>7.0518800000000095</v>
      </c>
      <c r="B134" s="6"/>
      <c r="C134" s="6">
        <f t="shared" si="3"/>
        <v>3.0760239255887583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</row>
    <row r="135" spans="1:51" x14ac:dyDescent="0.25">
      <c r="A135" s="6">
        <v>7.1269000000000098</v>
      </c>
      <c r="B135" s="6"/>
      <c r="C135" s="6">
        <f t="shared" si="3"/>
        <v>3.0426461243449521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</row>
    <row r="136" spans="1:51" x14ac:dyDescent="0.25">
      <c r="A136" s="6">
        <v>7.2019200000000101</v>
      </c>
      <c r="B136" s="6"/>
      <c r="C136" s="6">
        <f t="shared" si="3"/>
        <v>3.0087337935230583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</row>
    <row r="137" spans="1:51" x14ac:dyDescent="0.25">
      <c r="A137" s="6">
        <v>7.2769400000000104</v>
      </c>
      <c r="B137" s="6"/>
      <c r="C137" s="6">
        <f t="shared" si="3"/>
        <v>2.9742840747099271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</row>
    <row r="138" spans="1:51" x14ac:dyDescent="0.25">
      <c r="A138" s="6">
        <v>7.3519600000000107</v>
      </c>
      <c r="B138" s="6"/>
      <c r="C138" s="6">
        <f t="shared" si="3"/>
        <v>2.9392941240659365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</row>
    <row r="139" spans="1:51" x14ac:dyDescent="0.25">
      <c r="A139" s="6">
        <v>7.426980000000011</v>
      </c>
      <c r="B139" s="6"/>
      <c r="C139" s="6">
        <f t="shared" si="3"/>
        <v>2.9037611121015821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</row>
  </sheetData>
  <mergeCells count="1">
    <mergeCell ref="F12:L1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8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8" x14ac:dyDescent="0.25">
      <c r="A2" s="3">
        <v>13126</v>
      </c>
      <c r="B2" s="3" t="s">
        <v>3</v>
      </c>
      <c r="C2" s="3" t="s">
        <v>11</v>
      </c>
      <c r="D2" s="6">
        <v>0</v>
      </c>
      <c r="E2" s="10">
        <v>8.0294000000000008</v>
      </c>
      <c r="H2" s="10"/>
    </row>
    <row r="3" spans="1:8" x14ac:dyDescent="0.25">
      <c r="A3" s="3">
        <v>13126</v>
      </c>
      <c r="B3" s="3" t="s">
        <v>3</v>
      </c>
      <c r="C3" s="3" t="s">
        <v>11</v>
      </c>
      <c r="D3" s="6">
        <v>1.5</v>
      </c>
      <c r="E3" s="10">
        <v>6.7558999999999996</v>
      </c>
      <c r="H3" s="10"/>
    </row>
    <row r="4" spans="1:8" x14ac:dyDescent="0.25">
      <c r="A4" s="3">
        <v>13126</v>
      </c>
      <c r="B4" s="3" t="s">
        <v>3</v>
      </c>
      <c r="C4" s="3" t="s">
        <v>11</v>
      </c>
      <c r="D4" s="6">
        <v>3</v>
      </c>
      <c r="E4" s="10">
        <v>3.7559</v>
      </c>
      <c r="H4" s="10"/>
    </row>
    <row r="5" spans="1:8" x14ac:dyDescent="0.25">
      <c r="A5" s="3">
        <v>13126</v>
      </c>
      <c r="B5" s="3" t="s">
        <v>3</v>
      </c>
      <c r="C5" s="3" t="s">
        <v>11</v>
      </c>
      <c r="D5" s="6">
        <v>4.5</v>
      </c>
      <c r="E5" s="10">
        <v>4.0128000000000004</v>
      </c>
      <c r="H5" s="10"/>
    </row>
    <row r="6" spans="1:8" x14ac:dyDescent="0.25">
      <c r="A6" s="3">
        <v>13126</v>
      </c>
      <c r="B6" s="3" t="s">
        <v>3</v>
      </c>
      <c r="C6" s="3" t="s">
        <v>11</v>
      </c>
      <c r="D6" s="6">
        <v>6</v>
      </c>
      <c r="E6" s="10">
        <v>3.6989999999999998</v>
      </c>
    </row>
    <row r="7" spans="1:8" x14ac:dyDescent="0.25">
      <c r="A7" s="3">
        <v>13126</v>
      </c>
      <c r="B7" s="3" t="s">
        <v>3</v>
      </c>
      <c r="C7" s="3" t="s">
        <v>11</v>
      </c>
      <c r="D7" s="6">
        <v>7.5</v>
      </c>
      <c r="E7" s="10">
        <v>3.6294</v>
      </c>
    </row>
    <row r="8" spans="1:8" x14ac:dyDescent="0.25">
      <c r="A8" s="3">
        <v>13126</v>
      </c>
      <c r="B8" s="3" t="s">
        <v>4</v>
      </c>
      <c r="C8" s="3" t="s">
        <v>11</v>
      </c>
      <c r="D8" s="6">
        <v>0</v>
      </c>
      <c r="E8" s="10">
        <v>7.8864999999999998</v>
      </c>
    </row>
    <row r="9" spans="1:8" x14ac:dyDescent="0.25">
      <c r="A9" s="3">
        <v>13126</v>
      </c>
      <c r="B9" s="3" t="s">
        <v>4</v>
      </c>
      <c r="C9" s="3" t="s">
        <v>11</v>
      </c>
      <c r="D9" s="6">
        <v>1.5</v>
      </c>
      <c r="E9" s="10">
        <v>6.2122000000000002</v>
      </c>
    </row>
    <row r="10" spans="1:8" x14ac:dyDescent="0.25">
      <c r="A10" s="3">
        <v>13126</v>
      </c>
      <c r="B10" s="3" t="s">
        <v>4</v>
      </c>
      <c r="C10" s="3" t="s">
        <v>11</v>
      </c>
      <c r="D10" s="6">
        <v>3</v>
      </c>
      <c r="E10" s="10">
        <v>4.3616999999999999</v>
      </c>
    </row>
    <row r="11" spans="1:8" x14ac:dyDescent="0.25">
      <c r="A11" s="3">
        <v>13126</v>
      </c>
      <c r="B11" s="3" t="s">
        <v>4</v>
      </c>
      <c r="C11" s="3" t="s">
        <v>11</v>
      </c>
      <c r="D11" s="6">
        <v>4.5</v>
      </c>
      <c r="E11" s="10">
        <v>4.1037999999999997</v>
      </c>
    </row>
    <row r="12" spans="1:8" x14ac:dyDescent="0.25">
      <c r="A12" s="3">
        <v>13126</v>
      </c>
      <c r="B12" s="3" t="s">
        <v>4</v>
      </c>
      <c r="C12" s="3" t="s">
        <v>11</v>
      </c>
      <c r="D12" s="6">
        <v>6</v>
      </c>
      <c r="E12" s="10">
        <v>3.9868000000000001</v>
      </c>
    </row>
    <row r="13" spans="1:8" x14ac:dyDescent="0.25">
      <c r="A13" s="3">
        <v>13126</v>
      </c>
      <c r="B13" s="3" t="s">
        <v>4</v>
      </c>
      <c r="C13" s="3" t="s">
        <v>11</v>
      </c>
      <c r="D13" s="6">
        <v>7.5</v>
      </c>
      <c r="E13" s="10">
        <v>3.5236999999999998</v>
      </c>
    </row>
    <row r="14" spans="1:8" x14ac:dyDescent="0.25">
      <c r="A14" s="3">
        <v>13126</v>
      </c>
      <c r="B14" s="3" t="s">
        <v>5</v>
      </c>
      <c r="C14" s="3" t="s">
        <v>11</v>
      </c>
      <c r="D14" s="6">
        <v>0</v>
      </c>
      <c r="E14" s="10">
        <v>8.0128000000000004</v>
      </c>
    </row>
    <row r="15" spans="1:8" x14ac:dyDescent="0.25">
      <c r="A15" s="3">
        <v>13126</v>
      </c>
      <c r="B15" s="3" t="s">
        <v>5</v>
      </c>
      <c r="C15" s="3" t="s">
        <v>11</v>
      </c>
      <c r="D15" s="6">
        <v>1.5</v>
      </c>
      <c r="E15" s="10">
        <v>6.6989999999999998</v>
      </c>
    </row>
    <row r="16" spans="1:8" x14ac:dyDescent="0.25">
      <c r="A16" s="3">
        <v>13126</v>
      </c>
      <c r="B16" s="3" t="s">
        <v>5</v>
      </c>
      <c r="C16" s="3" t="s">
        <v>11</v>
      </c>
      <c r="D16" s="6">
        <v>3</v>
      </c>
      <c r="E16" s="10">
        <v>4.4771000000000001</v>
      </c>
    </row>
    <row r="17" spans="1:5" x14ac:dyDescent="0.25">
      <c r="A17" s="3">
        <v>13126</v>
      </c>
      <c r="B17" s="3" t="s">
        <v>5</v>
      </c>
      <c r="C17" s="3" t="s">
        <v>11</v>
      </c>
      <c r="D17" s="6">
        <v>6</v>
      </c>
      <c r="E17" s="10">
        <v>3.7993000000000001</v>
      </c>
    </row>
    <row r="18" spans="1:5" x14ac:dyDescent="0.25">
      <c r="A18" s="3">
        <v>13126</v>
      </c>
      <c r="B18" s="3" t="s">
        <v>5</v>
      </c>
      <c r="C18" s="3" t="s">
        <v>11</v>
      </c>
      <c r="D18" s="6">
        <v>7.5</v>
      </c>
      <c r="E18" s="10">
        <v>3.1461000000000001</v>
      </c>
    </row>
    <row r="19" spans="1:5" x14ac:dyDescent="0.25">
      <c r="A19" s="3">
        <v>13126</v>
      </c>
      <c r="B19" s="3" t="s">
        <v>6</v>
      </c>
      <c r="C19" s="3" t="s">
        <v>11</v>
      </c>
      <c r="D19" s="6">
        <v>0</v>
      </c>
      <c r="E19" s="10">
        <v>8.1553000000000004</v>
      </c>
    </row>
    <row r="20" spans="1:5" x14ac:dyDescent="0.25">
      <c r="A20" s="3">
        <v>13126</v>
      </c>
      <c r="B20" s="3" t="s">
        <v>6</v>
      </c>
      <c r="C20" s="3" t="s">
        <v>11</v>
      </c>
      <c r="D20" s="6">
        <v>1.5</v>
      </c>
      <c r="E20" s="10">
        <v>6.6021000000000001</v>
      </c>
    </row>
    <row r="21" spans="1:5" x14ac:dyDescent="0.25">
      <c r="A21" s="3">
        <v>13126</v>
      </c>
      <c r="B21" s="3" t="s">
        <v>6</v>
      </c>
      <c r="C21" s="3" t="s">
        <v>11</v>
      </c>
      <c r="D21" s="6">
        <v>3</v>
      </c>
      <c r="E21" s="10">
        <v>4.2625000000000002</v>
      </c>
    </row>
    <row r="22" spans="1:5" x14ac:dyDescent="0.25">
      <c r="A22" s="3">
        <v>13126</v>
      </c>
      <c r="B22" s="3" t="s">
        <v>6</v>
      </c>
      <c r="C22" s="3" t="s">
        <v>11</v>
      </c>
      <c r="D22" s="6">
        <v>4.5</v>
      </c>
      <c r="E22" s="10">
        <v>3.8451</v>
      </c>
    </row>
    <row r="23" spans="1:5" x14ac:dyDescent="0.25">
      <c r="A23" s="3">
        <v>13126</v>
      </c>
      <c r="B23" s="3" t="s">
        <v>6</v>
      </c>
      <c r="C23" s="3" t="s">
        <v>11</v>
      </c>
      <c r="D23" s="6">
        <v>6</v>
      </c>
      <c r="E23" s="10">
        <v>4.0170000000000003</v>
      </c>
    </row>
    <row r="24" spans="1:5" x14ac:dyDescent="0.25">
      <c r="A24" s="3">
        <v>13126</v>
      </c>
      <c r="B24" s="3" t="s">
        <v>6</v>
      </c>
      <c r="C24" s="3" t="s">
        <v>11</v>
      </c>
      <c r="D24" s="6">
        <v>7.5</v>
      </c>
      <c r="E24" s="10">
        <v>2.3010000000000002</v>
      </c>
    </row>
    <row r="25" spans="1:5" x14ac:dyDescent="0.25">
      <c r="A25" s="3">
        <v>13126</v>
      </c>
      <c r="B25" s="3" t="s">
        <v>7</v>
      </c>
      <c r="C25" s="3" t="s">
        <v>11</v>
      </c>
      <c r="D25" s="6">
        <v>0</v>
      </c>
      <c r="E25" s="10">
        <v>8.1138999999999992</v>
      </c>
    </row>
    <row r="26" spans="1:5" x14ac:dyDescent="0.25">
      <c r="A26" s="3">
        <v>13126</v>
      </c>
      <c r="B26" s="3" t="s">
        <v>7</v>
      </c>
      <c r="C26" s="3" t="s">
        <v>11</v>
      </c>
      <c r="D26" s="6">
        <v>1.5</v>
      </c>
      <c r="E26" s="10">
        <v>6.1760999999999999</v>
      </c>
    </row>
    <row r="27" spans="1:5" x14ac:dyDescent="0.25">
      <c r="A27" s="3">
        <v>13126</v>
      </c>
      <c r="B27" s="3" t="s">
        <v>7</v>
      </c>
      <c r="C27" s="3" t="s">
        <v>11</v>
      </c>
      <c r="D27" s="6">
        <v>3</v>
      </c>
      <c r="E27" s="10">
        <v>4.1959</v>
      </c>
    </row>
    <row r="28" spans="1:5" x14ac:dyDescent="0.25">
      <c r="A28" s="3">
        <v>13126</v>
      </c>
      <c r="B28" s="3" t="s">
        <v>7</v>
      </c>
      <c r="C28" s="3" t="s">
        <v>11</v>
      </c>
      <c r="D28" s="6">
        <v>4.5</v>
      </c>
      <c r="E28" s="10">
        <v>3.2303999999999999</v>
      </c>
    </row>
    <row r="29" spans="1:5" x14ac:dyDescent="0.25">
      <c r="A29" s="3">
        <v>13126</v>
      </c>
      <c r="B29" s="3" t="s">
        <v>7</v>
      </c>
      <c r="C29" s="3" t="s">
        <v>11</v>
      </c>
      <c r="D29" s="6">
        <v>6</v>
      </c>
      <c r="E29" s="10">
        <v>2.415</v>
      </c>
    </row>
    <row r="30" spans="1:5" x14ac:dyDescent="0.25">
      <c r="A30" s="3">
        <v>13126</v>
      </c>
      <c r="B30" s="3" t="s">
        <v>7</v>
      </c>
      <c r="C30" s="3" t="s">
        <v>11</v>
      </c>
      <c r="D30" s="6">
        <v>7.5</v>
      </c>
      <c r="E30" s="10">
        <v>2.3010000000000002</v>
      </c>
    </row>
    <row r="31" spans="1:5" x14ac:dyDescent="0.25">
      <c r="A31" s="3">
        <v>13126</v>
      </c>
      <c r="B31" s="3" t="s">
        <v>8</v>
      </c>
      <c r="C31" s="3" t="s">
        <v>11</v>
      </c>
      <c r="D31" s="6">
        <v>0</v>
      </c>
      <c r="E31" s="10">
        <v>8.1366999999999994</v>
      </c>
    </row>
    <row r="32" spans="1:5" x14ac:dyDescent="0.25">
      <c r="A32" s="3">
        <v>13126</v>
      </c>
      <c r="B32" s="3" t="s">
        <v>8</v>
      </c>
      <c r="C32" s="3" t="s">
        <v>11</v>
      </c>
      <c r="D32" s="6">
        <v>1.5</v>
      </c>
      <c r="E32" s="10">
        <v>6.9031000000000002</v>
      </c>
    </row>
    <row r="33" spans="1:5" x14ac:dyDescent="0.25">
      <c r="A33" s="3">
        <v>13126</v>
      </c>
      <c r="B33" s="3" t="s">
        <v>8</v>
      </c>
      <c r="C33" s="3" t="s">
        <v>11</v>
      </c>
      <c r="D33" s="6">
        <v>3</v>
      </c>
      <c r="E33" s="10">
        <v>4.1139000000000001</v>
      </c>
    </row>
    <row r="34" spans="1:5" x14ac:dyDescent="0.25">
      <c r="A34" s="3">
        <v>13126</v>
      </c>
      <c r="B34" s="3" t="s">
        <v>8</v>
      </c>
      <c r="C34" s="3" t="s">
        <v>11</v>
      </c>
      <c r="D34" s="6">
        <v>4.5</v>
      </c>
      <c r="E34" s="10">
        <v>4.1037999999999997</v>
      </c>
    </row>
    <row r="35" spans="1:5" x14ac:dyDescent="0.25">
      <c r="A35" s="3">
        <v>13126</v>
      </c>
      <c r="B35" s="3" t="s">
        <v>8</v>
      </c>
      <c r="C35" s="3" t="s">
        <v>11</v>
      </c>
      <c r="D35" s="6">
        <v>6</v>
      </c>
      <c r="E35" s="10">
        <v>3.0253000000000001</v>
      </c>
    </row>
    <row r="36" spans="1:5" x14ac:dyDescent="0.25">
      <c r="A36" s="3">
        <v>13126</v>
      </c>
      <c r="B36" s="3" t="s">
        <v>8</v>
      </c>
      <c r="C36" s="3" t="s">
        <v>11</v>
      </c>
      <c r="D36" s="6">
        <v>7.5</v>
      </c>
      <c r="E36" s="10">
        <v>2.6627999999999998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2.5703125" style="3" bestFit="1" customWidth="1"/>
    <col min="7" max="16384" width="9.140625" style="3"/>
  </cols>
  <sheetData>
    <row r="1" spans="1:47" ht="24" customHeight="1" x14ac:dyDescent="0.25">
      <c r="A1" s="5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x14ac:dyDescent="0.25">
      <c r="A2" s="6">
        <v>0</v>
      </c>
      <c r="B2" s="6">
        <v>7.9394999999999998</v>
      </c>
      <c r="C2" s="6">
        <f t="shared" ref="C2:C32" si="0">LOG((10^$G$5)/(1+10^$G$2)*(10^(-1*(A2/$G$3)^$G$4+$G$2)+10^(-1*(A2/$G$6)^$G$4)))</f>
        <v>8.01195601697051</v>
      </c>
      <c r="D2" s="6">
        <f t="shared" ref="D2:D32" si="1" xml:space="preserve"> (B2 - C2)^2</f>
        <v>5.2498743952308601E-3</v>
      </c>
      <c r="E2" s="6"/>
      <c r="F2" s="6" t="s">
        <v>26</v>
      </c>
      <c r="G2" s="10">
        <v>3.6713336283078362</v>
      </c>
      <c r="H2" s="10">
        <v>0.29356277434798939</v>
      </c>
      <c r="I2" s="6"/>
      <c r="J2" s="6"/>
      <c r="K2" s="6"/>
      <c r="L2" s="8" t="s">
        <v>29</v>
      </c>
      <c r="M2" s="10">
        <v>0.15383460716508421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x14ac:dyDescent="0.25">
      <c r="A3" s="6">
        <v>3</v>
      </c>
      <c r="B3" s="6">
        <v>5.0414000000000003</v>
      </c>
      <c r="C3" s="6">
        <f t="shared" si="0"/>
        <v>4.0320733296616789</v>
      </c>
      <c r="D3" s="6">
        <f t="shared" si="1"/>
        <v>1.0187403274562425</v>
      </c>
      <c r="E3" s="6"/>
      <c r="F3" s="6" t="s">
        <v>25</v>
      </c>
      <c r="G3" s="10">
        <v>1.0166825092745284</v>
      </c>
      <c r="H3" s="10">
        <v>0.16544703742581973</v>
      </c>
      <c r="I3" s="6"/>
      <c r="J3" s="6"/>
      <c r="K3" s="6"/>
      <c r="L3" s="8" t="s">
        <v>32</v>
      </c>
      <c r="M3" s="10">
        <f>SQRT(M2)</f>
        <v>0.39221755081215348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x14ac:dyDescent="0.25">
      <c r="A4" s="6">
        <v>4.5</v>
      </c>
      <c r="B4" s="6">
        <v>3.9685000000000001</v>
      </c>
      <c r="C4" s="6">
        <f t="shared" si="0"/>
        <v>3.6119130929693197</v>
      </c>
      <c r="D4" s="6">
        <f t="shared" si="1"/>
        <v>0.12715422226570711</v>
      </c>
      <c r="E4" s="6"/>
      <c r="F4" s="6" t="s">
        <v>23</v>
      </c>
      <c r="G4" s="10">
        <v>1.4230267845514561</v>
      </c>
      <c r="H4" s="10">
        <v>0.35390280030255611</v>
      </c>
      <c r="I4" s="6"/>
      <c r="J4" s="6"/>
      <c r="K4" s="6"/>
      <c r="L4" s="8" t="s">
        <v>30</v>
      </c>
      <c r="M4" s="10">
        <v>0.96392088979250701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 x14ac:dyDescent="0.25">
      <c r="A5" s="6">
        <v>6</v>
      </c>
      <c r="B5" s="6">
        <v>2.6692999999999998</v>
      </c>
      <c r="C5" s="6">
        <f t="shared" si="0"/>
        <v>3.2432369565411467</v>
      </c>
      <c r="D5" s="6">
        <f t="shared" si="1"/>
        <v>0.32940363008371443</v>
      </c>
      <c r="E5" s="6"/>
      <c r="F5" s="6" t="s">
        <v>18</v>
      </c>
      <c r="G5" s="10">
        <v>8.01195601697051</v>
      </c>
      <c r="H5" s="10">
        <v>0.1631526808966616</v>
      </c>
      <c r="I5" s="6"/>
      <c r="J5" s="6"/>
      <c r="K5" s="6"/>
      <c r="L5" s="8" t="s">
        <v>31</v>
      </c>
      <c r="M5" s="10">
        <v>0.95991209976945224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x14ac:dyDescent="0.25">
      <c r="A6" s="6">
        <v>7.5</v>
      </c>
      <c r="B6" s="6">
        <v>2.8241000000000001</v>
      </c>
      <c r="C6" s="6">
        <f t="shared" si="0"/>
        <v>2.8331312346059407</v>
      </c>
      <c r="D6" s="6">
        <f t="shared" si="1"/>
        <v>8.156319850754061E-5</v>
      </c>
      <c r="E6" s="6"/>
      <c r="F6" s="6" t="s">
        <v>27</v>
      </c>
      <c r="G6" s="10">
        <v>5.6210244991302911</v>
      </c>
      <c r="H6" s="10">
        <v>1.0578656907795068</v>
      </c>
      <c r="I6" s="6"/>
      <c r="J6" s="6"/>
      <c r="K6" s="6"/>
      <c r="L6" s="8" t="s">
        <v>33</v>
      </c>
      <c r="M6" s="9" t="s">
        <v>45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5">
      <c r="A7" s="6">
        <v>0</v>
      </c>
      <c r="B7" s="6">
        <v>7.9031000000000002</v>
      </c>
      <c r="C7" s="6">
        <f t="shared" si="0"/>
        <v>8.01195601697051</v>
      </c>
      <c r="D7" s="6">
        <f t="shared" si="1"/>
        <v>1.1849632430683902E-2</v>
      </c>
      <c r="E7" s="6"/>
      <c r="F7" s="5" t="s">
        <v>36</v>
      </c>
      <c r="G7" s="6"/>
      <c r="H7" s="6"/>
      <c r="I7" s="6"/>
      <c r="J7" s="6"/>
      <c r="K7" s="6"/>
      <c r="L7" s="9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x14ac:dyDescent="0.25">
      <c r="A8" s="6">
        <v>1.5</v>
      </c>
      <c r="B8" s="6">
        <v>6.0682</v>
      </c>
      <c r="C8" s="6">
        <f t="shared" si="0"/>
        <v>6.2761897439250447</v>
      </c>
      <c r="D8" s="6">
        <f t="shared" si="1"/>
        <v>4.3259733578005652E-2</v>
      </c>
      <c r="E8" s="6"/>
      <c r="F8" s="6" t="s">
        <v>37</v>
      </c>
      <c r="G8" s="6"/>
      <c r="H8" s="6"/>
      <c r="I8" s="6"/>
      <c r="J8" s="6"/>
      <c r="K8" s="6"/>
      <c r="L8" s="9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6">
        <v>3</v>
      </c>
      <c r="B9" s="6">
        <v>4.0293999999999999</v>
      </c>
      <c r="C9" s="6">
        <f t="shared" si="0"/>
        <v>4.0320733296616789</v>
      </c>
      <c r="D9" s="6">
        <f t="shared" si="1"/>
        <v>7.1466914800127107E-6</v>
      </c>
      <c r="E9" s="6"/>
      <c r="F9" s="5" t="s">
        <v>38</v>
      </c>
      <c r="G9" s="6"/>
      <c r="H9" s="6"/>
      <c r="I9" s="6"/>
      <c r="J9" s="6"/>
      <c r="K9" s="6"/>
      <c r="L9" s="9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x14ac:dyDescent="0.25">
      <c r="A10" s="6">
        <v>4.5</v>
      </c>
      <c r="B10" s="6">
        <v>3.8864999999999998</v>
      </c>
      <c r="C10" s="6">
        <f t="shared" si="0"/>
        <v>3.6119130929693197</v>
      </c>
      <c r="D10" s="6">
        <f t="shared" si="1"/>
        <v>7.539796951267537E-2</v>
      </c>
      <c r="E10" s="6"/>
      <c r="F10" s="6" t="s">
        <v>39</v>
      </c>
      <c r="G10" s="6"/>
      <c r="H10" s="6"/>
      <c r="I10" s="6"/>
      <c r="J10" s="6"/>
      <c r="K10" s="6"/>
      <c r="L10" s="9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x14ac:dyDescent="0.25">
      <c r="A11" s="6">
        <v>6</v>
      </c>
      <c r="B11" s="6">
        <v>2.8651</v>
      </c>
      <c r="C11" s="6">
        <f t="shared" si="0"/>
        <v>3.2432369565411467</v>
      </c>
      <c r="D11" s="6">
        <f t="shared" si="1"/>
        <v>0.14298755790220111</v>
      </c>
      <c r="E11" s="6"/>
      <c r="F11" s="5" t="s">
        <v>40</v>
      </c>
      <c r="G11" s="6"/>
      <c r="H11" s="6"/>
      <c r="I11" s="6"/>
      <c r="J11" s="6"/>
      <c r="K11" s="6"/>
      <c r="L11" s="9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x14ac:dyDescent="0.25">
      <c r="A12" s="6">
        <v>0</v>
      </c>
      <c r="B12" s="6">
        <v>7.9031000000000002</v>
      </c>
      <c r="C12" s="6">
        <f t="shared" si="0"/>
        <v>8.01195601697051</v>
      </c>
      <c r="D12" s="6">
        <f t="shared" si="1"/>
        <v>1.1849632430683902E-2</v>
      </c>
      <c r="E12" s="6"/>
      <c r="F12" s="22" t="s">
        <v>41</v>
      </c>
      <c r="G12" s="23"/>
      <c r="H12" s="23"/>
      <c r="I12" s="23"/>
      <c r="J12" s="23"/>
      <c r="K12" s="23"/>
      <c r="L12" s="23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x14ac:dyDescent="0.25">
      <c r="A13" s="6">
        <v>1.5</v>
      </c>
      <c r="B13" s="6">
        <v>6.6721000000000004</v>
      </c>
      <c r="C13" s="6">
        <f t="shared" si="0"/>
        <v>6.2761897439250447</v>
      </c>
      <c r="D13" s="6">
        <f t="shared" si="1"/>
        <v>0.15674493086533697</v>
      </c>
      <c r="E13" s="6"/>
      <c r="F13" s="23"/>
      <c r="G13" s="23"/>
      <c r="H13" s="23"/>
      <c r="I13" s="23"/>
      <c r="J13" s="23"/>
      <c r="K13" s="23"/>
      <c r="L13" s="23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x14ac:dyDescent="0.25">
      <c r="A14" s="6">
        <v>3</v>
      </c>
      <c r="B14" s="6">
        <v>3.3010000000000002</v>
      </c>
      <c r="C14" s="6">
        <f t="shared" si="0"/>
        <v>4.0320733296616789</v>
      </c>
      <c r="D14" s="6">
        <f t="shared" si="1"/>
        <v>0.53446821334261352</v>
      </c>
      <c r="E14" s="6"/>
      <c r="F14" s="23"/>
      <c r="G14" s="23"/>
      <c r="H14" s="23"/>
      <c r="I14" s="23"/>
      <c r="J14" s="23"/>
      <c r="K14" s="23"/>
      <c r="L14" s="23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x14ac:dyDescent="0.25">
      <c r="A15" s="6">
        <v>0</v>
      </c>
      <c r="B15" s="6">
        <v>8.1239000000000008</v>
      </c>
      <c r="C15" s="6">
        <f t="shared" si="0"/>
        <v>8.01195601697051</v>
      </c>
      <c r="D15" s="6">
        <f t="shared" si="1"/>
        <v>1.2531455336506929E-2</v>
      </c>
      <c r="E15" s="6"/>
      <c r="F15" s="6"/>
      <c r="G15" s="6"/>
      <c r="H15" s="6"/>
      <c r="I15" s="6"/>
      <c r="J15" s="6"/>
      <c r="K15" s="6"/>
      <c r="L15" s="9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x14ac:dyDescent="0.25">
      <c r="A16" s="6">
        <v>1.5</v>
      </c>
      <c r="B16" s="6">
        <v>6.7558999999999996</v>
      </c>
      <c r="C16" s="6">
        <f t="shared" si="0"/>
        <v>6.2761897439250447</v>
      </c>
      <c r="D16" s="6">
        <f t="shared" si="1"/>
        <v>0.2301219297834988</v>
      </c>
      <c r="E16" s="6"/>
      <c r="F16" s="6"/>
      <c r="G16" s="6"/>
      <c r="H16" s="6"/>
      <c r="I16" s="6"/>
      <c r="J16" s="6"/>
      <c r="K16" s="6"/>
      <c r="L16" s="9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x14ac:dyDescent="0.25">
      <c r="A17" s="6">
        <v>3</v>
      </c>
      <c r="B17" s="6">
        <v>4.4314</v>
      </c>
      <c r="C17" s="6">
        <f t="shared" si="0"/>
        <v>4.0320733296616789</v>
      </c>
      <c r="D17" s="6">
        <f t="shared" si="1"/>
        <v>0.1594617896434902</v>
      </c>
      <c r="E17" s="6"/>
      <c r="F17" s="6"/>
      <c r="G17" s="6"/>
      <c r="H17" s="6"/>
      <c r="I17" s="6"/>
      <c r="J17" s="6"/>
      <c r="K17" s="6"/>
      <c r="L17" s="9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x14ac:dyDescent="0.25">
      <c r="A18" s="6">
        <v>4.5</v>
      </c>
      <c r="B18" s="6">
        <v>3.2303999999999999</v>
      </c>
      <c r="C18" s="6">
        <f t="shared" si="0"/>
        <v>3.6119130929693197</v>
      </c>
      <c r="D18" s="6">
        <f t="shared" si="1"/>
        <v>0.14555224010701684</v>
      </c>
      <c r="E18" s="6"/>
      <c r="F18" s="6"/>
      <c r="G18" s="6"/>
      <c r="H18" s="6"/>
      <c r="I18" s="6"/>
      <c r="J18" s="6"/>
      <c r="K18" s="6"/>
      <c r="L18" s="9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x14ac:dyDescent="0.25">
      <c r="A19" s="6">
        <v>6</v>
      </c>
      <c r="B19" s="6">
        <v>3.3138999999999998</v>
      </c>
      <c r="C19" s="6">
        <f t="shared" si="0"/>
        <v>3.2432369565411467</v>
      </c>
      <c r="D19" s="6">
        <f t="shared" si="1"/>
        <v>4.9932657108677624E-3</v>
      </c>
      <c r="E19" s="6"/>
      <c r="F19" s="6"/>
      <c r="G19" s="6"/>
      <c r="H19" s="6"/>
      <c r="I19" s="6"/>
      <c r="J19" s="6"/>
      <c r="K19" s="6"/>
      <c r="L19" s="9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x14ac:dyDescent="0.25">
      <c r="A20" s="6">
        <v>7.5</v>
      </c>
      <c r="B20" s="6">
        <v>2.8195000000000001</v>
      </c>
      <c r="C20" s="6">
        <f t="shared" si="0"/>
        <v>2.8331312346059407</v>
      </c>
      <c r="D20" s="6">
        <f t="shared" si="1"/>
        <v>1.858105568821932E-4</v>
      </c>
      <c r="E20" s="6"/>
      <c r="F20" s="6"/>
      <c r="G20" s="6"/>
      <c r="H20" s="6"/>
      <c r="I20" s="6"/>
      <c r="J20" s="6"/>
      <c r="K20" s="6"/>
      <c r="L20" s="9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x14ac:dyDescent="0.25">
      <c r="A21" s="6">
        <v>0</v>
      </c>
      <c r="B21" s="6">
        <v>8</v>
      </c>
      <c r="C21" s="6">
        <f t="shared" si="0"/>
        <v>8.01195601697051</v>
      </c>
      <c r="D21" s="6">
        <f t="shared" si="1"/>
        <v>1.4294634179912226E-4</v>
      </c>
      <c r="E21" s="6"/>
      <c r="F21" s="6"/>
      <c r="G21" s="6"/>
      <c r="H21" s="6"/>
      <c r="I21" s="6"/>
      <c r="J21" s="6"/>
      <c r="K21" s="6"/>
      <c r="L21" s="9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x14ac:dyDescent="0.25">
      <c r="A22" s="6">
        <v>1.5</v>
      </c>
      <c r="B22" s="6">
        <v>5.6721000000000004</v>
      </c>
      <c r="C22" s="6">
        <f t="shared" si="0"/>
        <v>6.2761897439250447</v>
      </c>
      <c r="D22" s="6">
        <f t="shared" si="1"/>
        <v>0.36492441871542564</v>
      </c>
      <c r="E22" s="6"/>
      <c r="F22" s="6"/>
      <c r="G22" s="6"/>
      <c r="H22" s="6"/>
      <c r="I22" s="6"/>
      <c r="J22" s="6"/>
      <c r="K22" s="6"/>
      <c r="L22" s="9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x14ac:dyDescent="0.25">
      <c r="A23" s="6">
        <v>3</v>
      </c>
      <c r="B23" s="6">
        <v>3.6989999999999998</v>
      </c>
      <c r="C23" s="6">
        <f t="shared" si="0"/>
        <v>4.0320733296616789</v>
      </c>
      <c r="D23" s="6">
        <f t="shared" si="1"/>
        <v>0.11093784293191751</v>
      </c>
      <c r="E23" s="6"/>
      <c r="F23" s="6"/>
      <c r="G23" s="6"/>
      <c r="H23" s="6"/>
      <c r="I23" s="6"/>
      <c r="J23" s="6"/>
      <c r="K23" s="6"/>
      <c r="L23" s="9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x14ac:dyDescent="0.25">
      <c r="A24" s="6">
        <v>4.5</v>
      </c>
      <c r="B24" s="6">
        <v>3.8451</v>
      </c>
      <c r="C24" s="6">
        <f t="shared" si="0"/>
        <v>3.6119130929693197</v>
      </c>
      <c r="D24" s="6">
        <f t="shared" si="1"/>
        <v>5.4376133610535109E-2</v>
      </c>
      <c r="E24" s="6"/>
      <c r="F24" s="6"/>
      <c r="G24" s="6"/>
      <c r="H24" s="6"/>
      <c r="I24" s="6"/>
      <c r="J24" s="6"/>
      <c r="K24" s="6"/>
      <c r="L24" s="9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x14ac:dyDescent="0.25">
      <c r="A25" s="6">
        <v>6</v>
      </c>
      <c r="B25" s="6">
        <v>3.2694999999999999</v>
      </c>
      <c r="C25" s="6">
        <f t="shared" si="0"/>
        <v>3.2432369565411467</v>
      </c>
      <c r="D25" s="6">
        <f t="shared" si="1"/>
        <v>6.8974745172160705E-4</v>
      </c>
      <c r="E25" s="6"/>
      <c r="F25" s="6"/>
      <c r="G25" s="6"/>
      <c r="H25" s="6"/>
      <c r="I25" s="6"/>
      <c r="J25" s="6"/>
      <c r="K25" s="6"/>
      <c r="L25" s="9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x14ac:dyDescent="0.25">
      <c r="A26" s="6">
        <v>7.5</v>
      </c>
      <c r="B26" s="6">
        <v>3</v>
      </c>
      <c r="C26" s="6">
        <f t="shared" si="0"/>
        <v>2.8331312346059407</v>
      </c>
      <c r="D26" s="6">
        <f t="shared" si="1"/>
        <v>2.784518486413759E-2</v>
      </c>
      <c r="E26" s="6"/>
      <c r="F26" s="6"/>
      <c r="G26" s="6"/>
      <c r="H26" s="6"/>
      <c r="I26" s="6"/>
      <c r="J26" s="6"/>
      <c r="K26" s="6"/>
      <c r="L26" s="9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x14ac:dyDescent="0.25">
      <c r="A27" s="6">
        <v>0</v>
      </c>
      <c r="B27" s="6">
        <v>8.1959</v>
      </c>
      <c r="C27" s="6">
        <f t="shared" si="0"/>
        <v>8.01195601697051</v>
      </c>
      <c r="D27" s="6">
        <f t="shared" si="1"/>
        <v>3.3835388892753303E-2</v>
      </c>
      <c r="E27" s="6"/>
      <c r="F27" s="6"/>
      <c r="G27" s="6"/>
      <c r="H27" s="6"/>
      <c r="I27" s="6"/>
      <c r="J27" s="6"/>
      <c r="K27" s="6"/>
      <c r="L27" s="9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x14ac:dyDescent="0.25">
      <c r="A28" s="6">
        <v>1.5</v>
      </c>
      <c r="B28" s="6">
        <v>6.2226999999999997</v>
      </c>
      <c r="C28" s="6">
        <f t="shared" si="0"/>
        <v>6.2761897439250447</v>
      </c>
      <c r="D28" s="6">
        <f t="shared" si="1"/>
        <v>2.8611527051668906E-3</v>
      </c>
      <c r="E28" s="6"/>
      <c r="F28" s="6"/>
      <c r="G28" s="6"/>
      <c r="H28" s="6"/>
      <c r="I28" s="6"/>
      <c r="J28" s="6"/>
      <c r="K28" s="6"/>
      <c r="L28" s="9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x14ac:dyDescent="0.25">
      <c r="A29" s="6">
        <v>3</v>
      </c>
      <c r="B29" s="6">
        <v>3.6720999999999999</v>
      </c>
      <c r="C29" s="6">
        <f t="shared" si="0"/>
        <v>4.0320733296616789</v>
      </c>
      <c r="D29" s="6">
        <f t="shared" si="1"/>
        <v>0.12958079806771577</v>
      </c>
      <c r="E29" s="6"/>
      <c r="F29" s="6"/>
      <c r="G29" s="6"/>
      <c r="H29" s="6"/>
      <c r="I29" s="6"/>
      <c r="J29" s="6"/>
      <c r="K29" s="6"/>
      <c r="L29" s="9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x14ac:dyDescent="0.25">
      <c r="A30" s="6">
        <v>4.5</v>
      </c>
      <c r="B30" s="6">
        <v>3.3010000000000002</v>
      </c>
      <c r="C30" s="6">
        <f t="shared" si="0"/>
        <v>3.6119130929693197</v>
      </c>
      <c r="D30" s="6">
        <f t="shared" si="1"/>
        <v>9.6666951379748761E-2</v>
      </c>
      <c r="E30" s="6"/>
      <c r="F30" s="6"/>
      <c r="G30" s="6"/>
      <c r="H30" s="6"/>
      <c r="I30" s="6"/>
      <c r="J30" s="6"/>
      <c r="K30" s="6"/>
      <c r="L30" s="9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x14ac:dyDescent="0.25">
      <c r="A31" s="6">
        <v>6</v>
      </c>
      <c r="B31" s="6">
        <v>3.8102</v>
      </c>
      <c r="C31" s="6">
        <f t="shared" si="0"/>
        <v>3.2432369565411467</v>
      </c>
      <c r="D31" s="6">
        <f t="shared" si="1"/>
        <v>0.32144709264812554</v>
      </c>
      <c r="E31" s="6"/>
      <c r="F31" s="6"/>
      <c r="G31" s="6"/>
      <c r="H31" s="6"/>
      <c r="I31" s="6"/>
      <c r="J31" s="6"/>
      <c r="K31" s="6"/>
      <c r="L31" s="9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x14ac:dyDescent="0.25">
      <c r="A32" s="6">
        <v>7.5</v>
      </c>
      <c r="B32" s="6">
        <v>2.8195000000000001</v>
      </c>
      <c r="C32" s="6">
        <f t="shared" si="0"/>
        <v>2.8331312346059407</v>
      </c>
      <c r="D32" s="6">
        <f t="shared" si="1"/>
        <v>1.858105568821932E-4</v>
      </c>
      <c r="E32" s="6"/>
      <c r="F32" s="6"/>
      <c r="G32" s="6"/>
      <c r="H32" s="6"/>
      <c r="I32" s="6"/>
      <c r="J32" s="6"/>
      <c r="K32" s="6"/>
      <c r="L32" s="9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x14ac:dyDescent="0.25">
      <c r="A33" s="5" t="s">
        <v>15</v>
      </c>
      <c r="B33" s="6"/>
      <c r="C33" s="6"/>
      <c r="D33" s="6">
        <f>SUM(D2:D32)</f>
        <v>4.1535343934572735</v>
      </c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x14ac:dyDescent="0.25">
      <c r="A36" s="6">
        <v>0</v>
      </c>
      <c r="B36" s="6"/>
      <c r="C36" s="6">
        <f>LOG((10^$G$5)/(1+10^$G$2)*(10^(-1*(A36/$G$3)^$G$4+$G$2)+10^(-1*(A36/$G$6)^$G$4)))</f>
        <v>8.01195601697051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x14ac:dyDescent="0.25">
      <c r="A37" s="6">
        <v>7.4999999999999997E-2</v>
      </c>
      <c r="B37" s="6"/>
      <c r="C37" s="6">
        <f t="shared" ref="C37:C100" si="2">LOG((10^$G$5)/(1+10^$G$2)*(10^(-1*(A37/$G$3)^$G$4+$G$2)+10^(-1*(A37/$G$6)^$G$4)))</f>
        <v>7.9874726887169949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x14ac:dyDescent="0.25">
      <c r="A38" s="6">
        <v>0.15</v>
      </c>
      <c r="B38" s="6"/>
      <c r="C38" s="6">
        <f t="shared" si="2"/>
        <v>7.9463051732822851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x14ac:dyDescent="0.25">
      <c r="A39" s="6">
        <v>0.22499999999999998</v>
      </c>
      <c r="B39" s="6"/>
      <c r="C39" s="6">
        <f t="shared" si="2"/>
        <v>7.8950551537016906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x14ac:dyDescent="0.25">
      <c r="A40" s="6">
        <v>0.3</v>
      </c>
      <c r="B40" s="6"/>
      <c r="C40" s="6">
        <f t="shared" si="2"/>
        <v>7.8359196369352677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x14ac:dyDescent="0.25">
      <c r="A41" s="6">
        <v>0.375</v>
      </c>
      <c r="B41" s="6"/>
      <c r="C41" s="6">
        <f t="shared" si="2"/>
        <v>7.7701316213717631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x14ac:dyDescent="0.25">
      <c r="A42" s="6">
        <v>0.45</v>
      </c>
      <c r="B42" s="6"/>
      <c r="C42" s="6">
        <f t="shared" si="2"/>
        <v>7.6985064444518621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x14ac:dyDescent="0.25">
      <c r="A43" s="6">
        <v>0.52500000000000002</v>
      </c>
      <c r="B43" s="6"/>
      <c r="C43" s="6">
        <f t="shared" si="2"/>
        <v>7.6216336630683381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x14ac:dyDescent="0.25">
      <c r="A44" s="6">
        <v>0.6</v>
      </c>
      <c r="B44" s="6"/>
      <c r="C44" s="6">
        <f t="shared" si="2"/>
        <v>7.5399647465674997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x14ac:dyDescent="0.25">
      <c r="A45" s="6">
        <v>0.67499999999999993</v>
      </c>
      <c r="B45" s="6"/>
      <c r="C45" s="6">
        <f t="shared" si="2"/>
        <v>7.4538596974105404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x14ac:dyDescent="0.25">
      <c r="A46" s="6">
        <v>0.74999999999999989</v>
      </c>
      <c r="B46" s="6"/>
      <c r="C46" s="6">
        <f t="shared" si="2"/>
        <v>7.3636144823812684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x14ac:dyDescent="0.25">
      <c r="A47" s="6">
        <v>0.82499999999999984</v>
      </c>
      <c r="B47" s="6"/>
      <c r="C47" s="6">
        <f t="shared" si="2"/>
        <v>7.2694784282587364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x14ac:dyDescent="0.25">
      <c r="A48" s="6">
        <v>0.8999999999999998</v>
      </c>
      <c r="B48" s="6"/>
      <c r="C48" s="6">
        <f t="shared" si="2"/>
        <v>7.1716659370748994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x14ac:dyDescent="0.25">
      <c r="A49" s="6">
        <v>0.97499999999999976</v>
      </c>
      <c r="B49" s="6"/>
      <c r="C49" s="6">
        <f t="shared" si="2"/>
        <v>7.0703648043988681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x14ac:dyDescent="0.25">
      <c r="A50" s="6">
        <v>1.0499999999999998</v>
      </c>
      <c r="B50" s="6"/>
      <c r="C50" s="6">
        <f t="shared" si="2"/>
        <v>6.9657424386390039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x14ac:dyDescent="0.25">
      <c r="A51" s="6">
        <v>1.1249999999999998</v>
      </c>
      <c r="B51" s="6"/>
      <c r="C51" s="6">
        <f t="shared" si="2"/>
        <v>6.85795077756379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x14ac:dyDescent="0.25">
      <c r="A52" s="6">
        <v>1.1999999999999997</v>
      </c>
      <c r="B52" s="6"/>
      <c r="C52" s="6">
        <f t="shared" si="2"/>
        <v>6.7471304327285209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x14ac:dyDescent="0.25">
      <c r="A53" s="6">
        <v>1.2749999999999997</v>
      </c>
      <c r="B53" s="6"/>
      <c r="C53" s="6">
        <f t="shared" si="2"/>
        <v>6.6334144530016603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x14ac:dyDescent="0.25">
      <c r="A54" s="6">
        <v>1.3499999999999996</v>
      </c>
      <c r="B54" s="6"/>
      <c r="C54" s="6">
        <f t="shared" si="2"/>
        <v>6.5169320330195282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x14ac:dyDescent="0.25">
      <c r="A55" s="6">
        <v>1.4249999999999996</v>
      </c>
      <c r="B55" s="6"/>
      <c r="C55" s="6">
        <f t="shared" si="2"/>
        <v>6.3978124762560293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x14ac:dyDescent="0.25">
      <c r="A56" s="6">
        <v>1.4999999999999996</v>
      </c>
      <c r="B56" s="6"/>
      <c r="C56" s="6">
        <f t="shared" si="2"/>
        <v>6.2761897439250456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x14ac:dyDescent="0.25">
      <c r="A57" s="6">
        <v>1.5749999999999995</v>
      </c>
      <c r="B57" s="6"/>
      <c r="C57" s="6">
        <f t="shared" si="2"/>
        <v>6.152207975302213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x14ac:dyDescent="0.25">
      <c r="A58" s="6">
        <v>1.6499999999999995</v>
      </c>
      <c r="B58" s="6"/>
      <c r="C58" s="6">
        <f t="shared" si="2"/>
        <v>6.0260284500207364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x14ac:dyDescent="0.25">
      <c r="A59" s="6">
        <v>1.7249999999999994</v>
      </c>
      <c r="B59" s="6"/>
      <c r="C59" s="6">
        <f t="shared" si="2"/>
        <v>5.8978385748002653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x14ac:dyDescent="0.25">
      <c r="A60" s="6">
        <v>1.7999999999999994</v>
      </c>
      <c r="B60" s="6"/>
      <c r="C60" s="6">
        <f t="shared" si="2"/>
        <v>5.76786360491033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x14ac:dyDescent="0.25">
      <c r="A61" s="6">
        <v>1.8749999999999993</v>
      </c>
      <c r="B61" s="6"/>
      <c r="C61" s="6">
        <f t="shared" si="2"/>
        <v>5.6363819259293191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x14ac:dyDescent="0.25">
      <c r="A62" s="6">
        <v>1.9499999999999993</v>
      </c>
      <c r="B62" s="6"/>
      <c r="C62" s="6">
        <f t="shared" si="2"/>
        <v>5.5037447605071428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x14ac:dyDescent="0.25">
      <c r="A63" s="6">
        <v>2.0249999999999995</v>
      </c>
      <c r="B63" s="6"/>
      <c r="C63" s="6">
        <f t="shared" si="2"/>
        <v>5.3704010016413868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x14ac:dyDescent="0.25">
      <c r="A64" s="6">
        <v>2.0999999999999996</v>
      </c>
      <c r="B64" s="6"/>
      <c r="C64" s="6">
        <f t="shared" si="2"/>
        <v>5.2369272823462394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x14ac:dyDescent="0.25">
      <c r="A65" s="6">
        <v>2.1749999999999998</v>
      </c>
      <c r="B65" s="6"/>
      <c r="C65" s="6">
        <f t="shared" si="2"/>
        <v>5.1040620133721699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x14ac:dyDescent="0.25">
      <c r="A66" s="6">
        <v>2.25</v>
      </c>
      <c r="B66" s="6"/>
      <c r="C66" s="6">
        <f t="shared" si="2"/>
        <v>4.9727394874213946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x14ac:dyDescent="0.25">
      <c r="A67" s="6">
        <v>2.3250000000000002</v>
      </c>
      <c r="B67" s="6"/>
      <c r="C67" s="6">
        <f t="shared" si="2"/>
        <v>4.8441158713761059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x14ac:dyDescent="0.25">
      <c r="A68" s="6">
        <v>2.4000000000000004</v>
      </c>
      <c r="B68" s="6"/>
      <c r="C68" s="6">
        <f t="shared" si="2"/>
        <v>4.7195732188286748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x14ac:dyDescent="0.25">
      <c r="A69" s="6">
        <v>2.4750000000000005</v>
      </c>
      <c r="B69" s="6"/>
      <c r="C69" s="6">
        <f t="shared" si="2"/>
        <v>4.6006823860808117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x14ac:dyDescent="0.25">
      <c r="A70" s="6">
        <v>2.5500000000000007</v>
      </c>
      <c r="B70" s="6"/>
      <c r="C70" s="6">
        <f t="shared" si="2"/>
        <v>4.4891054260231309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x14ac:dyDescent="0.25">
      <c r="A71" s="6">
        <v>2.6250000000000009</v>
      </c>
      <c r="B71" s="6"/>
      <c r="C71" s="6">
        <f t="shared" si="2"/>
        <v>4.3864291974722232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x14ac:dyDescent="0.25">
      <c r="A72" s="6">
        <v>2.7000000000000011</v>
      </c>
      <c r="B72" s="6"/>
      <c r="C72" s="6">
        <f t="shared" si="2"/>
        <v>4.2939483558745746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x14ac:dyDescent="0.25">
      <c r="A73" s="6">
        <v>2.7750000000000012</v>
      </c>
      <c r="B73" s="6"/>
      <c r="C73" s="6">
        <f t="shared" si="2"/>
        <v>4.2124501706508655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x14ac:dyDescent="0.25">
      <c r="A74" s="6">
        <v>2.8500000000000014</v>
      </c>
      <c r="B74" s="6"/>
      <c r="C74" s="6">
        <f t="shared" si="2"/>
        <v>4.1420737532420011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x14ac:dyDescent="0.25">
      <c r="A75" s="6">
        <v>2.9250000000000016</v>
      </c>
      <c r="B75" s="6"/>
      <c r="C75" s="6">
        <f t="shared" si="2"/>
        <v>4.0822995712280017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x14ac:dyDescent="0.25">
      <c r="A76" s="6">
        <v>3.0000000000000018</v>
      </c>
      <c r="B76" s="6"/>
      <c r="C76" s="6">
        <f t="shared" si="2"/>
        <v>4.032073329661678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x14ac:dyDescent="0.25">
      <c r="A77" s="6">
        <v>3.075000000000002</v>
      </c>
      <c r="B77" s="6"/>
      <c r="C77" s="6">
        <f t="shared" si="2"/>
        <v>3.9900138019566578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x14ac:dyDescent="0.25">
      <c r="A78" s="6">
        <v>3.1500000000000021</v>
      </c>
      <c r="B78" s="6"/>
      <c r="C78" s="6">
        <f t="shared" si="2"/>
        <v>3.954631899068008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x14ac:dyDescent="0.25">
      <c r="A79" s="6">
        <v>3.2250000000000023</v>
      </c>
      <c r="B79" s="6"/>
      <c r="C79" s="6">
        <f t="shared" si="2"/>
        <v>3.9245044798061741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x14ac:dyDescent="0.25">
      <c r="A80" s="6">
        <v>3.3000000000000025</v>
      </c>
      <c r="B80" s="6"/>
      <c r="C80" s="6">
        <f t="shared" si="2"/>
        <v>3.8983802920694663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x14ac:dyDescent="0.25">
      <c r="A81" s="6">
        <v>3.3750000000000027</v>
      </c>
      <c r="B81" s="6"/>
      <c r="C81" s="6">
        <f t="shared" si="2"/>
        <v>3.8752236626000869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x14ac:dyDescent="0.25">
      <c r="A82" s="6">
        <v>3.4500000000000028</v>
      </c>
      <c r="B82" s="6"/>
      <c r="C82" s="6">
        <f t="shared" si="2"/>
        <v>3.8542146734369611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x14ac:dyDescent="0.25">
      <c r="A83" s="6">
        <v>3.525000000000003</v>
      </c>
      <c r="B83" s="6"/>
      <c r="C83" s="6">
        <f t="shared" si="2"/>
        <v>3.8347253823839269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x14ac:dyDescent="0.25">
      <c r="A84" s="6">
        <v>3.6000000000000032</v>
      </c>
      <c r="B84" s="6"/>
      <c r="C84" s="6">
        <f t="shared" si="2"/>
        <v>3.8162867185426594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x14ac:dyDescent="0.25">
      <c r="A85" s="6">
        <v>3.6750000000000034</v>
      </c>
      <c r="B85" s="6"/>
      <c r="C85" s="6">
        <f t="shared" si="2"/>
        <v>3.7985548876144701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x14ac:dyDescent="0.25">
      <c r="A86" s="6">
        <v>3.7500000000000036</v>
      </c>
      <c r="B86" s="6"/>
      <c r="C86" s="6">
        <f t="shared" si="2"/>
        <v>3.7812816153292297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x14ac:dyDescent="0.25">
      <c r="A87" s="6">
        <v>3.8250000000000037</v>
      </c>
      <c r="B87" s="6"/>
      <c r="C87" s="6">
        <f t="shared" si="2"/>
        <v>3.7642897220602953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x14ac:dyDescent="0.25">
      <c r="A88" s="6">
        <v>3.9000000000000039</v>
      </c>
      <c r="B88" s="6"/>
      <c r="C88" s="6">
        <f t="shared" si="2"/>
        <v>3.7474540096229831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x14ac:dyDescent="0.25">
      <c r="A89" s="6">
        <v>3.9750000000000041</v>
      </c>
      <c r="B89" s="6"/>
      <c r="C89" s="6">
        <f t="shared" si="2"/>
        <v>3.7306867770817407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x14ac:dyDescent="0.25">
      <c r="A90" s="6">
        <v>4.0500000000000043</v>
      </c>
      <c r="B90" s="6"/>
      <c r="C90" s="6">
        <f t="shared" si="2"/>
        <v>3.7139270888351015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x14ac:dyDescent="0.25">
      <c r="A91" s="6">
        <v>4.1250000000000044</v>
      </c>
      <c r="B91" s="6"/>
      <c r="C91" s="6">
        <f t="shared" si="2"/>
        <v>3.6971329522708438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x14ac:dyDescent="0.25">
      <c r="A92" s="6">
        <v>4.2000000000000046</v>
      </c>
      <c r="B92" s="6"/>
      <c r="C92" s="6">
        <f t="shared" si="2"/>
        <v>3.6802756862849821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x14ac:dyDescent="0.25">
      <c r="A93" s="6">
        <v>4.2750000000000048</v>
      </c>
      <c r="B93" s="6"/>
      <c r="C93" s="6">
        <f t="shared" si="2"/>
        <v>3.6633359060705573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x14ac:dyDescent="0.25">
      <c r="A94" s="6">
        <v>4.350000000000005</v>
      </c>
      <c r="B94" s="6"/>
      <c r="C94" s="6">
        <f t="shared" si="2"/>
        <v>3.6463006826378357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x14ac:dyDescent="0.25">
      <c r="A95" s="6">
        <v>4.4250000000000052</v>
      </c>
      <c r="B95" s="6"/>
      <c r="C95" s="6">
        <f t="shared" si="2"/>
        <v>3.6291615465506837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x14ac:dyDescent="0.25">
      <c r="A96" s="6">
        <v>4.5000000000000053</v>
      </c>
      <c r="B96" s="6"/>
      <c r="C96" s="6">
        <f t="shared" si="2"/>
        <v>3.6119130929693184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x14ac:dyDescent="0.25">
      <c r="A97" s="6">
        <v>4.5750000000000055</v>
      </c>
      <c r="B97" s="6"/>
      <c r="C97" s="6">
        <f t="shared" si="2"/>
        <v>3.5945520118634624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x14ac:dyDescent="0.25">
      <c r="A98" s="6">
        <v>4.6500000000000057</v>
      </c>
      <c r="B98" s="6"/>
      <c r="C98" s="6">
        <f t="shared" si="2"/>
        <v>3.5770764169913836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x14ac:dyDescent="0.25">
      <c r="A99" s="6">
        <v>4.7250000000000059</v>
      </c>
      <c r="B99" s="6"/>
      <c r="C99" s="6">
        <f t="shared" si="2"/>
        <v>3.5594853836772891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x14ac:dyDescent="0.25">
      <c r="A100" s="6">
        <v>4.800000000000006</v>
      </c>
      <c r="B100" s="6"/>
      <c r="C100" s="6">
        <f t="shared" si="2"/>
        <v>3.5417786317926936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x14ac:dyDescent="0.25">
      <c r="A101" s="6">
        <v>4.8750000000000062</v>
      </c>
      <c r="B101" s="6"/>
      <c r="C101" s="6">
        <f t="shared" ref="C101:C135" si="3">LOG((10^$G$5)/(1+10^$G$2)*(10^(-1*(A101/$G$3)^$G$4+$G$2)+10^(-1*(A101/$G$6)^$G$4)))</f>
        <v>3.5239563092558792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x14ac:dyDescent="0.25">
      <c r="A102" s="6">
        <v>4.9500000000000064</v>
      </c>
      <c r="B102" s="6"/>
      <c r="C102" s="6">
        <f t="shared" si="3"/>
        <v>3.5060188448157623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x14ac:dyDescent="0.25">
      <c r="A103" s="6">
        <v>5.0250000000000066</v>
      </c>
      <c r="B103" s="6"/>
      <c r="C103" s="6">
        <f t="shared" si="3"/>
        <v>3.4879668483944561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x14ac:dyDescent="0.25">
      <c r="A104" s="6">
        <v>5.1000000000000068</v>
      </c>
      <c r="B104" s="6"/>
      <c r="C104" s="6">
        <f t="shared" si="3"/>
        <v>3.4698010439444933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x14ac:dyDescent="0.25">
      <c r="A105" s="6">
        <v>5.1750000000000069</v>
      </c>
      <c r="B105" s="6"/>
      <c r="C105" s="6">
        <f t="shared" si="3"/>
        <v>3.4515222244479391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x14ac:dyDescent="0.25">
      <c r="A106" s="6">
        <v>5.2500000000000071</v>
      </c>
      <c r="B106" s="6"/>
      <c r="C106" s="6">
        <f t="shared" si="3"/>
        <v>3.4331312219347394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x14ac:dyDescent="0.25">
      <c r="A107" s="6">
        <v>5.3250000000000073</v>
      </c>
      <c r="B107" s="6"/>
      <c r="C107" s="6">
        <f t="shared" si="3"/>
        <v>3.4146288876488469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x14ac:dyDescent="0.25">
      <c r="A108" s="6">
        <v>5.4000000000000075</v>
      </c>
      <c r="B108" s="6"/>
      <c r="C108" s="6">
        <f t="shared" si="3"/>
        <v>3.3960160790432399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x14ac:dyDescent="0.25">
      <c r="A109" s="6">
        <v>5.4750000000000076</v>
      </c>
      <c r="B109" s="6"/>
      <c r="C109" s="6">
        <f t="shared" si="3"/>
        <v>3.3772936513513403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x14ac:dyDescent="0.25">
      <c r="A110" s="6">
        <v>5.5500000000000078</v>
      </c>
      <c r="B110" s="6"/>
      <c r="C110" s="6">
        <f t="shared" si="3"/>
        <v>3.3584624522118069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x14ac:dyDescent="0.25">
      <c r="A111" s="6">
        <v>5.625000000000008</v>
      </c>
      <c r="B111" s="6"/>
      <c r="C111" s="6">
        <f t="shared" si="3"/>
        <v>3.3395233183207793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x14ac:dyDescent="0.25">
      <c r="A112" s="6">
        <v>5.7000000000000082</v>
      </c>
      <c r="B112" s="6"/>
      <c r="C112" s="6">
        <f t="shared" si="3"/>
        <v>3.3204770734230831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x14ac:dyDescent="0.25">
      <c r="A113" s="6">
        <v>5.7750000000000083</v>
      </c>
      <c r="B113" s="6"/>
      <c r="C113" s="6">
        <f t="shared" si="3"/>
        <v>3.301324527182103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x14ac:dyDescent="0.25">
      <c r="A114" s="6">
        <v>5.8500000000000085</v>
      </c>
      <c r="B114" s="6"/>
      <c r="C114" s="6">
        <f t="shared" si="3"/>
        <v>3.2820664746217876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x14ac:dyDescent="0.25">
      <c r="A115" s="6">
        <v>5.9250000000000087</v>
      </c>
      <c r="B115" s="6"/>
      <c r="C115" s="6">
        <f t="shared" si="3"/>
        <v>3.2627036959374562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x14ac:dyDescent="0.25">
      <c r="A116" s="6">
        <v>6.0000000000000089</v>
      </c>
      <c r="B116" s="6"/>
      <c r="C116" s="6">
        <f t="shared" si="3"/>
        <v>3.2432369565411445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spans="1:47" x14ac:dyDescent="0.25">
      <c r="A117" s="6">
        <v>6.0750000000000091</v>
      </c>
      <c r="B117" s="6"/>
      <c r="C117" s="6">
        <f t="shared" si="3"/>
        <v>3.2236670072531934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x14ac:dyDescent="0.25">
      <c r="A118" s="6">
        <v>6.1500000000000092</v>
      </c>
      <c r="B118" s="6"/>
      <c r="C118" s="6">
        <f t="shared" si="3"/>
        <v>3.203994584582385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x14ac:dyDescent="0.25">
      <c r="A119" s="6">
        <v>6.2250000000000094</v>
      </c>
      <c r="B119" s="6"/>
      <c r="C119" s="6">
        <f t="shared" si="3"/>
        <v>3.1842204110570984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x14ac:dyDescent="0.25">
      <c r="A120" s="6">
        <v>6.3000000000000096</v>
      </c>
      <c r="B120" s="6"/>
      <c r="C120" s="6">
        <f t="shared" si="3"/>
        <v>3.1643451955833042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x14ac:dyDescent="0.25">
      <c r="A121" s="6">
        <v>6.3750000000000098</v>
      </c>
      <c r="B121" s="6"/>
      <c r="C121" s="6">
        <f t="shared" si="3"/>
        <v>3.1443696338139486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x14ac:dyDescent="0.25">
      <c r="A122" s="6">
        <v>6.4500000000000099</v>
      </c>
      <c r="B122" s="6"/>
      <c r="C122" s="6">
        <f t="shared" si="3"/>
        <v>3.1242944085199902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x14ac:dyDescent="0.25">
      <c r="A123" s="6">
        <v>6.5250000000000101</v>
      </c>
      <c r="B123" s="6"/>
      <c r="C123" s="6">
        <f t="shared" si="3"/>
        <v>3.1041201899570754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x14ac:dyDescent="0.25">
      <c r="A124" s="6">
        <v>6.6000000000000103</v>
      </c>
      <c r="B124" s="6"/>
      <c r="C124" s="6">
        <f t="shared" si="3"/>
        <v>3.083847636224236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x14ac:dyDescent="0.25">
      <c r="A125" s="6">
        <v>6.6750000000000105</v>
      </c>
      <c r="B125" s="6"/>
      <c r="C125" s="6">
        <f t="shared" si="3"/>
        <v>3.0634773936125446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x14ac:dyDescent="0.25">
      <c r="A126" s="6">
        <v>6.7500000000000107</v>
      </c>
      <c r="B126" s="6"/>
      <c r="C126" s="6">
        <f t="shared" si="3"/>
        <v>3.0430100969426417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x14ac:dyDescent="0.25">
      <c r="A127" s="6">
        <v>6.8250000000000108</v>
      </c>
      <c r="B127" s="6"/>
      <c r="C127" s="6">
        <f t="shared" si="3"/>
        <v>3.0224463698906767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x14ac:dyDescent="0.25">
      <c r="A128" s="6">
        <v>6.900000000000011</v>
      </c>
      <c r="B128" s="6"/>
      <c r="C128" s="6">
        <f t="shared" si="3"/>
        <v>3.001786825302589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x14ac:dyDescent="0.25">
      <c r="A129" s="6">
        <v>6.9750000000000112</v>
      </c>
      <c r="B129" s="6"/>
      <c r="C129" s="6">
        <f t="shared" si="3"/>
        <v>2.9810320654968865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x14ac:dyDescent="0.25">
      <c r="A130" s="6">
        <v>7.0500000000000114</v>
      </c>
      <c r="B130" s="6"/>
      <c r="C130" s="6">
        <f t="shared" si="3"/>
        <v>2.9601826825562267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x14ac:dyDescent="0.25">
      <c r="A131" s="6">
        <v>7.1250000000000115</v>
      </c>
      <c r="B131" s="6"/>
      <c r="C131" s="6">
        <f t="shared" si="3"/>
        <v>2.9392392586081724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x14ac:dyDescent="0.25">
      <c r="A132" s="6">
        <v>7.2000000000000117</v>
      </c>
      <c r="B132" s="6"/>
      <c r="C132" s="6">
        <f t="shared" si="3"/>
        <v>2.9182023660955383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x14ac:dyDescent="0.25">
      <c r="A133" s="6">
        <v>7.2750000000000119</v>
      </c>
      <c r="B133" s="6"/>
      <c r="C133" s="6">
        <f t="shared" si="3"/>
        <v>2.8970725680367617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x14ac:dyDescent="0.25">
      <c r="A134" s="6">
        <v>7.3500000000000121</v>
      </c>
      <c r="B134" s="6"/>
      <c r="C134" s="6">
        <f t="shared" si="3"/>
        <v>2.8758504182767171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x14ac:dyDescent="0.25">
      <c r="A135" s="6">
        <v>7.4250000000000123</v>
      </c>
      <c r="B135" s="6"/>
      <c r="C135" s="6">
        <f t="shared" si="3"/>
        <v>2.8545364617284097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</sheetData>
  <mergeCells count="1">
    <mergeCell ref="F12:L1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13136</v>
      </c>
      <c r="B2" s="3" t="s">
        <v>3</v>
      </c>
      <c r="C2" s="3" t="s">
        <v>11</v>
      </c>
      <c r="D2" s="6">
        <v>0</v>
      </c>
      <c r="E2" s="10">
        <v>7.9394999999999998</v>
      </c>
      <c r="I2" s="10"/>
    </row>
    <row r="3" spans="1:9" x14ac:dyDescent="0.25">
      <c r="A3" s="3">
        <v>13136</v>
      </c>
      <c r="B3" s="3" t="s">
        <v>3</v>
      </c>
      <c r="C3" s="3" t="s">
        <v>11</v>
      </c>
      <c r="D3" s="6">
        <v>3</v>
      </c>
      <c r="E3" s="10">
        <v>5.0414000000000003</v>
      </c>
      <c r="I3" s="10"/>
    </row>
    <row r="4" spans="1:9" x14ac:dyDescent="0.25">
      <c r="A4" s="3">
        <v>13136</v>
      </c>
      <c r="B4" s="3" t="s">
        <v>3</v>
      </c>
      <c r="C4" s="3" t="s">
        <v>11</v>
      </c>
      <c r="D4" s="6">
        <v>4.5</v>
      </c>
      <c r="E4" s="10">
        <v>3.9685000000000001</v>
      </c>
      <c r="I4" s="10"/>
    </row>
    <row r="5" spans="1:9" x14ac:dyDescent="0.25">
      <c r="A5" s="3">
        <v>13136</v>
      </c>
      <c r="B5" s="3" t="s">
        <v>3</v>
      </c>
      <c r="C5" s="3" t="s">
        <v>11</v>
      </c>
      <c r="D5" s="6">
        <v>6</v>
      </c>
      <c r="E5" s="10">
        <v>2.6692999999999998</v>
      </c>
      <c r="I5" s="10"/>
    </row>
    <row r="6" spans="1:9" x14ac:dyDescent="0.25">
      <c r="A6" s="3">
        <v>13136</v>
      </c>
      <c r="B6" s="3" t="s">
        <v>3</v>
      </c>
      <c r="C6" s="3" t="s">
        <v>11</v>
      </c>
      <c r="D6" s="6">
        <v>7.5</v>
      </c>
      <c r="E6" s="10">
        <v>2.8241000000000001</v>
      </c>
    </row>
    <row r="7" spans="1:9" x14ac:dyDescent="0.25">
      <c r="A7" s="3">
        <v>13136</v>
      </c>
      <c r="B7" s="3" t="s">
        <v>4</v>
      </c>
      <c r="C7" s="3" t="s">
        <v>11</v>
      </c>
      <c r="D7" s="6">
        <v>0</v>
      </c>
      <c r="E7" s="10">
        <v>7.9031000000000002</v>
      </c>
    </row>
    <row r="8" spans="1:9" x14ac:dyDescent="0.25">
      <c r="A8" s="3">
        <v>13136</v>
      </c>
      <c r="B8" s="3" t="s">
        <v>4</v>
      </c>
      <c r="C8" s="3" t="s">
        <v>11</v>
      </c>
      <c r="D8" s="6">
        <v>1.5</v>
      </c>
      <c r="E8" s="10">
        <v>6.0682</v>
      </c>
    </row>
    <row r="9" spans="1:9" x14ac:dyDescent="0.25">
      <c r="A9" s="3">
        <v>13136</v>
      </c>
      <c r="B9" s="3" t="s">
        <v>4</v>
      </c>
      <c r="C9" s="3" t="s">
        <v>11</v>
      </c>
      <c r="D9" s="6">
        <v>3</v>
      </c>
      <c r="E9" s="10">
        <v>4.0293999999999999</v>
      </c>
    </row>
    <row r="10" spans="1:9" x14ac:dyDescent="0.25">
      <c r="A10" s="3">
        <v>13136</v>
      </c>
      <c r="B10" s="3" t="s">
        <v>4</v>
      </c>
      <c r="C10" s="3" t="s">
        <v>11</v>
      </c>
      <c r="D10" s="6">
        <v>4.5</v>
      </c>
      <c r="E10" s="10">
        <v>3.8864999999999998</v>
      </c>
    </row>
    <row r="11" spans="1:9" x14ac:dyDescent="0.25">
      <c r="A11" s="3">
        <v>13136</v>
      </c>
      <c r="B11" s="3" t="s">
        <v>4</v>
      </c>
      <c r="C11" s="3" t="s">
        <v>11</v>
      </c>
      <c r="D11" s="6">
        <v>6</v>
      </c>
      <c r="E11" s="10">
        <v>2.8651</v>
      </c>
    </row>
    <row r="12" spans="1:9" x14ac:dyDescent="0.25">
      <c r="A12" s="3">
        <v>13136</v>
      </c>
      <c r="B12" s="3" t="s">
        <v>5</v>
      </c>
      <c r="C12" s="3" t="s">
        <v>11</v>
      </c>
      <c r="D12" s="6">
        <v>0</v>
      </c>
      <c r="E12" s="10">
        <v>7.9031000000000002</v>
      </c>
    </row>
    <row r="13" spans="1:9" x14ac:dyDescent="0.25">
      <c r="A13" s="3">
        <v>13136</v>
      </c>
      <c r="B13" s="3" t="s">
        <v>5</v>
      </c>
      <c r="C13" s="3" t="s">
        <v>11</v>
      </c>
      <c r="D13" s="6">
        <v>1.5</v>
      </c>
      <c r="E13" s="10">
        <v>6.6721000000000004</v>
      </c>
    </row>
    <row r="14" spans="1:9" x14ac:dyDescent="0.25">
      <c r="A14" s="3">
        <v>13136</v>
      </c>
      <c r="B14" s="3" t="s">
        <v>5</v>
      </c>
      <c r="C14" s="3" t="s">
        <v>11</v>
      </c>
      <c r="D14" s="6">
        <v>3</v>
      </c>
      <c r="E14" s="10">
        <v>3.3010000000000002</v>
      </c>
    </row>
    <row r="15" spans="1:9" x14ac:dyDescent="0.25">
      <c r="A15" s="3">
        <v>13136</v>
      </c>
      <c r="B15" s="3" t="s">
        <v>6</v>
      </c>
      <c r="C15" s="3" t="s">
        <v>11</v>
      </c>
      <c r="D15" s="6">
        <v>0</v>
      </c>
      <c r="E15" s="10">
        <v>8.1239000000000008</v>
      </c>
    </row>
    <row r="16" spans="1:9" x14ac:dyDescent="0.25">
      <c r="A16" s="3">
        <v>13136</v>
      </c>
      <c r="B16" s="3" t="s">
        <v>6</v>
      </c>
      <c r="C16" s="3" t="s">
        <v>11</v>
      </c>
      <c r="D16" s="6">
        <v>1.5</v>
      </c>
      <c r="E16" s="10">
        <v>6.7558999999999996</v>
      </c>
    </row>
    <row r="17" spans="1:5" x14ac:dyDescent="0.25">
      <c r="A17" s="3">
        <v>13136</v>
      </c>
      <c r="B17" s="3" t="s">
        <v>6</v>
      </c>
      <c r="C17" s="3" t="s">
        <v>11</v>
      </c>
      <c r="D17" s="6">
        <v>3</v>
      </c>
      <c r="E17" s="10">
        <v>4.4314</v>
      </c>
    </row>
    <row r="18" spans="1:5" x14ac:dyDescent="0.25">
      <c r="A18" s="3">
        <v>13136</v>
      </c>
      <c r="B18" s="3" t="s">
        <v>6</v>
      </c>
      <c r="C18" s="3" t="s">
        <v>11</v>
      </c>
      <c r="D18" s="6">
        <v>4.5</v>
      </c>
      <c r="E18" s="10">
        <v>3.2303999999999999</v>
      </c>
    </row>
    <row r="19" spans="1:5" x14ac:dyDescent="0.25">
      <c r="A19" s="3">
        <v>13136</v>
      </c>
      <c r="B19" s="3" t="s">
        <v>6</v>
      </c>
      <c r="C19" s="3" t="s">
        <v>11</v>
      </c>
      <c r="D19" s="6">
        <v>6</v>
      </c>
      <c r="E19" s="10">
        <v>3.3138999999999998</v>
      </c>
    </row>
    <row r="20" spans="1:5" x14ac:dyDescent="0.25">
      <c r="A20" s="3">
        <v>13136</v>
      </c>
      <c r="B20" s="3" t="s">
        <v>6</v>
      </c>
      <c r="C20" s="3" t="s">
        <v>11</v>
      </c>
      <c r="D20" s="6">
        <v>7.5</v>
      </c>
      <c r="E20" s="10">
        <v>2.8195000000000001</v>
      </c>
    </row>
    <row r="21" spans="1:5" x14ac:dyDescent="0.25">
      <c r="A21" s="3">
        <v>13136</v>
      </c>
      <c r="B21" s="3" t="s">
        <v>7</v>
      </c>
      <c r="C21" s="3" t="s">
        <v>11</v>
      </c>
      <c r="D21" s="6">
        <v>0</v>
      </c>
      <c r="E21" s="10">
        <v>8</v>
      </c>
    </row>
    <row r="22" spans="1:5" x14ac:dyDescent="0.25">
      <c r="A22" s="3">
        <v>13136</v>
      </c>
      <c r="B22" s="3" t="s">
        <v>7</v>
      </c>
      <c r="C22" s="3" t="s">
        <v>11</v>
      </c>
      <c r="D22" s="6">
        <v>1.5</v>
      </c>
      <c r="E22" s="10">
        <v>5.6721000000000004</v>
      </c>
    </row>
    <row r="23" spans="1:5" x14ac:dyDescent="0.25">
      <c r="A23" s="3">
        <v>13136</v>
      </c>
      <c r="B23" s="3" t="s">
        <v>7</v>
      </c>
      <c r="C23" s="3" t="s">
        <v>11</v>
      </c>
      <c r="D23" s="6">
        <v>3</v>
      </c>
      <c r="E23" s="10">
        <v>3.6989999999999998</v>
      </c>
    </row>
    <row r="24" spans="1:5" x14ac:dyDescent="0.25">
      <c r="A24" s="3">
        <v>13136</v>
      </c>
      <c r="B24" s="3" t="s">
        <v>7</v>
      </c>
      <c r="C24" s="3" t="s">
        <v>11</v>
      </c>
      <c r="D24" s="6">
        <v>4.5</v>
      </c>
      <c r="E24" s="10">
        <v>3.8451</v>
      </c>
    </row>
    <row r="25" spans="1:5" x14ac:dyDescent="0.25">
      <c r="A25" s="3">
        <v>13136</v>
      </c>
      <c r="B25" s="3" t="s">
        <v>7</v>
      </c>
      <c r="C25" s="3" t="s">
        <v>11</v>
      </c>
      <c r="D25" s="6">
        <v>6</v>
      </c>
      <c r="E25" s="10">
        <v>3.2694999999999999</v>
      </c>
    </row>
    <row r="26" spans="1:5" x14ac:dyDescent="0.25">
      <c r="A26" s="3">
        <v>13136</v>
      </c>
      <c r="B26" s="3" t="s">
        <v>7</v>
      </c>
      <c r="C26" s="3" t="s">
        <v>11</v>
      </c>
      <c r="D26" s="6">
        <v>7.5</v>
      </c>
      <c r="E26" s="10">
        <v>3</v>
      </c>
    </row>
    <row r="27" spans="1:5" x14ac:dyDescent="0.25">
      <c r="A27" s="3">
        <v>13136</v>
      </c>
      <c r="B27" s="3" t="s">
        <v>8</v>
      </c>
      <c r="C27" s="3" t="s">
        <v>11</v>
      </c>
      <c r="D27" s="6">
        <v>0</v>
      </c>
      <c r="E27" s="10">
        <v>8.1959</v>
      </c>
    </row>
    <row r="28" spans="1:5" x14ac:dyDescent="0.25">
      <c r="A28" s="3">
        <v>13136</v>
      </c>
      <c r="B28" s="3" t="s">
        <v>8</v>
      </c>
      <c r="C28" s="3" t="s">
        <v>11</v>
      </c>
      <c r="D28" s="6">
        <v>1.5</v>
      </c>
      <c r="E28" s="10">
        <v>6.2226999999999997</v>
      </c>
    </row>
    <row r="29" spans="1:5" x14ac:dyDescent="0.25">
      <c r="A29" s="3">
        <v>13136</v>
      </c>
      <c r="B29" s="3" t="s">
        <v>8</v>
      </c>
      <c r="C29" s="3" t="s">
        <v>11</v>
      </c>
      <c r="D29" s="6">
        <v>3</v>
      </c>
      <c r="E29" s="10">
        <v>3.6720999999999999</v>
      </c>
    </row>
    <row r="30" spans="1:5" x14ac:dyDescent="0.25">
      <c r="A30" s="3">
        <v>13136</v>
      </c>
      <c r="B30" s="3" t="s">
        <v>8</v>
      </c>
      <c r="C30" s="3" t="s">
        <v>11</v>
      </c>
      <c r="D30" s="6">
        <v>4.5</v>
      </c>
      <c r="E30" s="10">
        <v>3.3010000000000002</v>
      </c>
    </row>
    <row r="31" spans="1:5" x14ac:dyDescent="0.25">
      <c r="A31" s="3">
        <v>13136</v>
      </c>
      <c r="B31" s="3" t="s">
        <v>8</v>
      </c>
      <c r="C31" s="3" t="s">
        <v>11</v>
      </c>
      <c r="D31" s="6">
        <v>6</v>
      </c>
      <c r="E31" s="10">
        <v>3.8102</v>
      </c>
    </row>
    <row r="32" spans="1:5" x14ac:dyDescent="0.25">
      <c r="A32" s="3">
        <v>13136</v>
      </c>
      <c r="B32" s="3" t="s">
        <v>8</v>
      </c>
      <c r="C32" s="3" t="s">
        <v>11</v>
      </c>
      <c r="D32" s="6">
        <v>7.5</v>
      </c>
      <c r="E32" s="10">
        <v>2.8195000000000001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opLeftCell="C1" zoomScale="80" zoomScaleNormal="80" workbookViewId="0">
      <selection activeCell="C1" sqref="C1"/>
    </sheetView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2.140625" style="3" bestFit="1" customWidth="1"/>
    <col min="7" max="16384" width="9.140625" style="3"/>
  </cols>
  <sheetData>
    <row r="1" spans="1:32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x14ac:dyDescent="0.25">
      <c r="A2" s="6">
        <v>0</v>
      </c>
      <c r="B2" s="6">
        <v>7.9684999999999997</v>
      </c>
      <c r="C2" s="6">
        <f t="shared" ref="C2:C17" si="0">LOG((10^$G$5-10^$G$2)*10^(-1*((A2/$G$3)^$G$4))+10^$G$2)</f>
        <v>7.9745500252825856</v>
      </c>
      <c r="D2" s="6">
        <f t="shared" ref="D2:D17" si="1" xml:space="preserve"> (B2 - C2)^2</f>
        <v>3.660280591992876E-5</v>
      </c>
      <c r="E2" s="6"/>
      <c r="F2" s="6" t="s">
        <v>24</v>
      </c>
      <c r="G2" s="10">
        <v>3.5562772405047616</v>
      </c>
      <c r="H2" s="10">
        <v>0.16899888378401887</v>
      </c>
      <c r="I2" s="6"/>
      <c r="J2" s="6"/>
      <c r="K2" s="6"/>
      <c r="L2" s="8" t="s">
        <v>29</v>
      </c>
      <c r="M2" s="10">
        <v>0.19982040485420671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6">
        <v>1.5</v>
      </c>
      <c r="B3" s="6">
        <v>6.8632999999999997</v>
      </c>
      <c r="C3" s="6">
        <f t="shared" si="0"/>
        <v>6.8358902395739083</v>
      </c>
      <c r="D3" s="6">
        <f t="shared" si="1"/>
        <v>7.5129496661572866E-4</v>
      </c>
      <c r="E3" s="6"/>
      <c r="F3" s="6" t="s">
        <v>22</v>
      </c>
      <c r="G3" s="10">
        <v>1.3934558259510628</v>
      </c>
      <c r="H3" s="10">
        <v>0.27608546109107351</v>
      </c>
      <c r="I3" s="6"/>
      <c r="J3" s="6"/>
      <c r="K3" s="6"/>
      <c r="L3" s="8" t="s">
        <v>32</v>
      </c>
      <c r="M3" s="10">
        <f>SQRT(M2)</f>
        <v>0.4470127569255789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x14ac:dyDescent="0.25">
      <c r="A4" s="6">
        <v>3</v>
      </c>
      <c r="B4" s="6">
        <v>4.5185000000000004</v>
      </c>
      <c r="C4" s="6">
        <f t="shared" si="0"/>
        <v>4.2123064105935324</v>
      </c>
      <c r="D4" s="6">
        <f t="shared" si="1"/>
        <v>9.3754514193616717E-2</v>
      </c>
      <c r="E4" s="6"/>
      <c r="F4" s="6" t="s">
        <v>23</v>
      </c>
      <c r="G4" s="10">
        <v>1.7649412357470069</v>
      </c>
      <c r="H4" s="10">
        <v>0.41909724015733912</v>
      </c>
      <c r="I4" s="6"/>
      <c r="J4" s="6"/>
      <c r="K4" s="6"/>
      <c r="L4" s="8" t="s">
        <v>30</v>
      </c>
      <c r="M4" s="10">
        <v>0.95660733387383767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6">
        <v>4.5</v>
      </c>
      <c r="B5" s="6">
        <v>3.6989999999999998</v>
      </c>
      <c r="C5" s="6">
        <f t="shared" si="0"/>
        <v>3.556414923478588</v>
      </c>
      <c r="D5" s="6">
        <f t="shared" si="1"/>
        <v>2.0330504046616869E-2</v>
      </c>
      <c r="E5" s="6"/>
      <c r="F5" s="6" t="s">
        <v>18</v>
      </c>
      <c r="G5" s="10">
        <v>7.9745500252825847</v>
      </c>
      <c r="H5" s="10">
        <v>0.25808819253454213</v>
      </c>
      <c r="I5" s="6"/>
      <c r="J5" s="6"/>
      <c r="K5" s="6"/>
      <c r="L5" s="8" t="s">
        <v>31</v>
      </c>
      <c r="M5" s="10">
        <v>0.94575916734229715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6">
        <v>1E-3</v>
      </c>
      <c r="B6" s="6">
        <v>7.9867999999999997</v>
      </c>
      <c r="C6" s="6">
        <f t="shared" si="0"/>
        <v>7.9745472014192504</v>
      </c>
      <c r="D6" s="6">
        <f t="shared" si="1"/>
        <v>1.5013107306041049E-4</v>
      </c>
      <c r="E6" s="6"/>
      <c r="F6" s="6"/>
      <c r="G6" s="7"/>
      <c r="H6" s="7"/>
      <c r="I6" s="6"/>
      <c r="J6" s="6"/>
      <c r="K6" s="6"/>
      <c r="L6" s="2" t="s">
        <v>33</v>
      </c>
      <c r="M6" s="9" t="s">
        <v>34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6">
        <v>1.5009999999999999</v>
      </c>
      <c r="B7" s="6">
        <v>6.6721000000000004</v>
      </c>
      <c r="C7" s="6">
        <f t="shared" si="0"/>
        <v>6.834550575672524</v>
      </c>
      <c r="D7" s="6">
        <f t="shared" si="1"/>
        <v>2.6390189536334329E-2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6">
        <v>3.0009999999999999</v>
      </c>
      <c r="B8" s="6">
        <v>4</v>
      </c>
      <c r="C8" s="6">
        <f t="shared" si="0"/>
        <v>4.2105328561950257</v>
      </c>
      <c r="D8" s="6">
        <f t="shared" si="1"/>
        <v>4.4324083537635374E-2</v>
      </c>
      <c r="E8" s="6"/>
      <c r="F8" s="6" t="s">
        <v>42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6">
        <v>4.5010000000000003</v>
      </c>
      <c r="B9" s="6">
        <v>4.5185000000000004</v>
      </c>
      <c r="C9" s="6">
        <f t="shared" si="0"/>
        <v>3.5564139426432613</v>
      </c>
      <c r="D9" s="6">
        <f t="shared" si="1"/>
        <v>0.92560958176023478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6">
        <v>6.0010000000000003</v>
      </c>
      <c r="B10" s="6">
        <v>3.415</v>
      </c>
      <c r="C10" s="6">
        <f t="shared" si="0"/>
        <v>3.5562772412947949</v>
      </c>
      <c r="D10" s="6">
        <f t="shared" si="1"/>
        <v>1.9959258907867705E-2</v>
      </c>
      <c r="E10" s="6"/>
      <c r="F10" s="6" t="s">
        <v>43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6">
        <v>7.5010000000000003</v>
      </c>
      <c r="B11" s="6">
        <v>3.7782</v>
      </c>
      <c r="C11" s="6">
        <f t="shared" si="0"/>
        <v>3.5562772405047625</v>
      </c>
      <c r="D11" s="6">
        <f t="shared" si="1"/>
        <v>4.9249711181981043E-2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6">
        <v>1.5E-3</v>
      </c>
      <c r="B12" s="6">
        <v>7.9684999999999997</v>
      </c>
      <c r="C12" s="6">
        <f t="shared" si="0"/>
        <v>7.9745442491866347</v>
      </c>
      <c r="D12" s="6">
        <f t="shared" si="1"/>
        <v>3.6532948230138372E-5</v>
      </c>
      <c r="E12" s="6"/>
      <c r="F12" s="20" t="s">
        <v>44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6">
        <v>1.5015000000000001</v>
      </c>
      <c r="B13" s="6">
        <v>6.9684999999999997</v>
      </c>
      <c r="C13" s="6">
        <f t="shared" si="0"/>
        <v>6.8338804884464714</v>
      </c>
      <c r="D13" s="6">
        <f t="shared" si="1"/>
        <v>1.8122412890910527E-2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5">
      <c r="A14" s="6">
        <v>3.0015000000000001</v>
      </c>
      <c r="B14" s="6">
        <v>4.1139000000000001</v>
      </c>
      <c r="C14" s="6">
        <f t="shared" si="0"/>
        <v>4.2096466819879277</v>
      </c>
      <c r="D14" s="6">
        <f t="shared" si="1"/>
        <v>9.1674271116973342E-3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5">
      <c r="A15" s="6">
        <v>4.5015000000000001</v>
      </c>
      <c r="B15" s="6">
        <v>2.4771000000000001</v>
      </c>
      <c r="C15" s="6">
        <f t="shared" si="0"/>
        <v>3.5564134547864885</v>
      </c>
      <c r="D15" s="6">
        <f t="shared" si="1"/>
        <v>1.1649175336831452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5">
      <c r="A16" s="6">
        <v>6.0015000000000001</v>
      </c>
      <c r="B16" s="6">
        <v>3.6021000000000001</v>
      </c>
      <c r="C16" s="6">
        <f t="shared" si="0"/>
        <v>3.5562772412912826</v>
      </c>
      <c r="D16" s="6">
        <f t="shared" si="1"/>
        <v>2.0997252156773399E-3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5">
      <c r="A17" s="6">
        <v>7.5015000000000001</v>
      </c>
      <c r="B17" s="6">
        <v>3.4047999999999998</v>
      </c>
      <c r="C17" s="6">
        <f t="shared" si="0"/>
        <v>3.5562772405047625</v>
      </c>
      <c r="D17" s="6">
        <f t="shared" si="1"/>
        <v>2.29453543909377E-2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5">
      <c r="A18" s="5" t="s">
        <v>15</v>
      </c>
      <c r="B18" s="6"/>
      <c r="C18" s="6"/>
      <c r="D18" s="6">
        <f>SUM(D2:D17)</f>
        <v>2.3978448582504805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x14ac:dyDescent="0.25">
      <c r="A21" s="6">
        <v>0</v>
      </c>
      <c r="B21" s="6"/>
      <c r="C21" s="6">
        <f>LOG((10^$G$5-10^$G$2)*10^(-1*((A21/$G$3)^$G$4))+10^$G$2)</f>
        <v>7.9745500252825856</v>
      </c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5">
      <c r="A22" s="6">
        <v>7.5014999999999998E-2</v>
      </c>
      <c r="B22" s="6"/>
      <c r="C22" s="6">
        <f t="shared" ref="C22:C85" si="2">LOG((10^$G$5-10^$G$2)*10^(-1*((A22/$G$3)^$G$4))+10^$G$2)</f>
        <v>7.9687907240650722</v>
      </c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5">
      <c r="A23" s="6">
        <v>0.15003</v>
      </c>
      <c r="B23" s="6"/>
      <c r="C23" s="6">
        <f t="shared" si="2"/>
        <v>7.9549764672916075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5">
      <c r="A24" s="6">
        <v>0.225045</v>
      </c>
      <c r="B24" s="6"/>
      <c r="C24" s="6">
        <f t="shared" si="2"/>
        <v>7.9345131576393673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5">
      <c r="A25" s="6">
        <v>0.30005999999999999</v>
      </c>
      <c r="B25" s="6"/>
      <c r="C25" s="6">
        <f t="shared" si="2"/>
        <v>7.9080274472479672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5">
      <c r="A26" s="6">
        <v>0.37507499999999999</v>
      </c>
      <c r="B26" s="6"/>
      <c r="C26" s="6">
        <f t="shared" si="2"/>
        <v>7.8759200661068256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5">
      <c r="A27" s="6">
        <v>0.45008999999999999</v>
      </c>
      <c r="B27" s="6"/>
      <c r="C27" s="6">
        <f t="shared" si="2"/>
        <v>7.8384813232160999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5">
      <c r="A28" s="6">
        <v>0.52510499999999993</v>
      </c>
      <c r="B28" s="6"/>
      <c r="C28" s="6">
        <f t="shared" si="2"/>
        <v>7.79593649515152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5">
      <c r="A29" s="6">
        <v>0.60011999999999999</v>
      </c>
      <c r="B29" s="6"/>
      <c r="C29" s="6">
        <f t="shared" si="2"/>
        <v>7.7484682842950443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5">
      <c r="A30" s="6">
        <v>0.67513500000000004</v>
      </c>
      <c r="B30" s="6"/>
      <c r="C30" s="6">
        <f t="shared" si="2"/>
        <v>7.6962295209461598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5">
      <c r="A31" s="6">
        <v>0.75015000000000009</v>
      </c>
      <c r="B31" s="6"/>
      <c r="C31" s="6">
        <f t="shared" si="2"/>
        <v>7.6393510193911967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5">
      <c r="A32" s="6">
        <v>0.82516500000000015</v>
      </c>
      <c r="B32" s="6"/>
      <c r="C32" s="6">
        <f t="shared" si="2"/>
        <v>7.577946761970634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5">
      <c r="A33" s="6">
        <v>0.9001800000000002</v>
      </c>
      <c r="B33" s="6"/>
      <c r="C33" s="6">
        <f t="shared" si="2"/>
        <v>7.5121174941869269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25">
      <c r="A34" s="6">
        <v>0.97519500000000026</v>
      </c>
      <c r="B34" s="6"/>
      <c r="C34" s="6">
        <f t="shared" si="2"/>
        <v>7.4419533195674479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x14ac:dyDescent="0.25">
      <c r="A35" s="6">
        <v>1.0502100000000003</v>
      </c>
      <c r="B35" s="6"/>
      <c r="C35" s="6">
        <f t="shared" si="2"/>
        <v>7.3675356369727423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x14ac:dyDescent="0.25">
      <c r="A36" s="6">
        <v>1.1252250000000004</v>
      </c>
      <c r="B36" s="6"/>
      <c r="C36" s="6">
        <f t="shared" si="2"/>
        <v>7.2889386315599092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x14ac:dyDescent="0.25">
      <c r="A37" s="6">
        <v>1.2002400000000004</v>
      </c>
      <c r="B37" s="6"/>
      <c r="C37" s="6">
        <f t="shared" si="2"/>
        <v>7.206230456490359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x14ac:dyDescent="0.25">
      <c r="A38" s="6">
        <v>1.2752550000000005</v>
      </c>
      <c r="B38" s="6"/>
      <c r="C38" s="6">
        <f t="shared" si="2"/>
        <v>7.1194741991703783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25">
      <c r="A39" s="6">
        <v>1.3502700000000005</v>
      </c>
      <c r="B39" s="6"/>
      <c r="C39" s="6">
        <f t="shared" si="2"/>
        <v>7.028728700239216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x14ac:dyDescent="0.25">
      <c r="A40" s="6">
        <v>1.4252850000000006</v>
      </c>
      <c r="B40" s="6"/>
      <c r="C40" s="6">
        <f t="shared" si="2"/>
        <v>6.9340492789756754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x14ac:dyDescent="0.25">
      <c r="A41" s="6">
        <v>1.5003000000000006</v>
      </c>
      <c r="B41" s="6"/>
      <c r="C41" s="6">
        <f t="shared" si="2"/>
        <v>6.8354884118855077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25">
      <c r="A42" s="6">
        <v>1.5753150000000007</v>
      </c>
      <c r="B42" s="6"/>
      <c r="C42" s="6">
        <f t="shared" si="2"/>
        <v>6.7330964104573399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x14ac:dyDescent="0.25">
      <c r="A43" s="6">
        <v>1.6503300000000007</v>
      </c>
      <c r="B43" s="6"/>
      <c r="C43" s="6">
        <f t="shared" si="2"/>
        <v>6.6269221492076928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x14ac:dyDescent="0.25">
      <c r="A44" s="6">
        <v>1.7253450000000008</v>
      </c>
      <c r="B44" s="6"/>
      <c r="C44" s="6">
        <f t="shared" si="2"/>
        <v>6.5170139070191295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x14ac:dyDescent="0.25">
      <c r="A45" s="6">
        <v>1.8003600000000008</v>
      </c>
      <c r="B45" s="6"/>
      <c r="C45" s="6">
        <f t="shared" si="2"/>
        <v>6.4034204053897437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25">
      <c r="A46" s="6">
        <v>1.8753750000000009</v>
      </c>
      <c r="B46" s="6"/>
      <c r="C46" s="6">
        <f t="shared" si="2"/>
        <v>6.2861921599647133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x14ac:dyDescent="0.25">
      <c r="A47" s="6">
        <v>1.950390000000001</v>
      </c>
      <c r="B47" s="6"/>
      <c r="C47" s="6">
        <f t="shared" si="2"/>
        <v>6.1653833119770276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25">
      <c r="A48" s="6">
        <v>2.025405000000001</v>
      </c>
      <c r="B48" s="6"/>
      <c r="C48" s="6">
        <f t="shared" si="2"/>
        <v>6.0410541821127177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x14ac:dyDescent="0.25">
      <c r="A49" s="6">
        <v>2.1004200000000011</v>
      </c>
      <c r="B49" s="6"/>
      <c r="C49" s="6">
        <f t="shared" si="2"/>
        <v>5.913274902835103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5">
      <c r="A50" s="6">
        <v>2.1754350000000011</v>
      </c>
      <c r="B50" s="6"/>
      <c r="C50" s="6">
        <f t="shared" si="2"/>
        <v>5.7821306535685251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5">
      <c r="A51" s="6">
        <v>2.2504500000000012</v>
      </c>
      <c r="B51" s="6"/>
      <c r="C51" s="6">
        <f t="shared" si="2"/>
        <v>5.6477292700055015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5">
      <c r="A52" s="6">
        <v>2.3254650000000012</v>
      </c>
      <c r="B52" s="6"/>
      <c r="C52" s="6">
        <f t="shared" si="2"/>
        <v>5.5102123541889148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5">
      <c r="A53" s="6">
        <v>2.4004800000000013</v>
      </c>
      <c r="B53" s="6"/>
      <c r="C53" s="6">
        <f t="shared" si="2"/>
        <v>5.369771507975674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x14ac:dyDescent="0.25">
      <c r="A54" s="6">
        <v>2.4754950000000013</v>
      </c>
      <c r="B54" s="6"/>
      <c r="C54" s="6">
        <f t="shared" si="2"/>
        <v>5.2266719672127655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25">
      <c r="A55" s="6">
        <v>2.5505100000000014</v>
      </c>
      <c r="B55" s="6"/>
      <c r="C55" s="6">
        <f t="shared" si="2"/>
        <v>5.0812866887572401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x14ac:dyDescent="0.25">
      <c r="A56" s="6">
        <v>2.6255250000000014</v>
      </c>
      <c r="B56" s="6"/>
      <c r="C56" s="6">
        <f t="shared" si="2"/>
        <v>4.9341446405894223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x14ac:dyDescent="0.25">
      <c r="A57" s="6">
        <v>2.7005400000000015</v>
      </c>
      <c r="B57" s="6"/>
      <c r="C57" s="6">
        <f t="shared" si="2"/>
        <v>4.7859971015753766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x14ac:dyDescent="0.25">
      <c r="A58" s="6">
        <v>2.7755550000000015</v>
      </c>
      <c r="B58" s="6"/>
      <c r="C58" s="6">
        <f t="shared" si="2"/>
        <v>4.6379038863122659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x14ac:dyDescent="0.25">
      <c r="A59" s="6">
        <v>2.8505700000000016</v>
      </c>
      <c r="B59" s="6"/>
      <c r="C59" s="6">
        <f t="shared" si="2"/>
        <v>4.4913350495489395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x14ac:dyDescent="0.25">
      <c r="A60" s="6">
        <v>2.9255850000000017</v>
      </c>
      <c r="B60" s="6"/>
      <c r="C60" s="6">
        <f t="shared" si="2"/>
        <v>4.3482690011229046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x14ac:dyDescent="0.25">
      <c r="A61" s="6">
        <v>3.0006000000000017</v>
      </c>
      <c r="B61" s="6"/>
      <c r="C61" s="6">
        <f t="shared" si="2"/>
        <v>4.2112420852714978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x14ac:dyDescent="0.25">
      <c r="A62" s="6">
        <v>3.0756150000000018</v>
      </c>
      <c r="B62" s="6"/>
      <c r="C62" s="6">
        <f t="shared" si="2"/>
        <v>4.0832726421225516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x14ac:dyDescent="0.25">
      <c r="A63" s="6">
        <v>3.1506300000000018</v>
      </c>
      <c r="B63" s="6"/>
      <c r="C63" s="6">
        <f t="shared" si="2"/>
        <v>3.9675703637606832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x14ac:dyDescent="0.25">
      <c r="A64" s="6">
        <v>3.2256450000000019</v>
      </c>
      <c r="B64" s="6"/>
      <c r="C64" s="6">
        <f t="shared" si="2"/>
        <v>3.866998812609475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x14ac:dyDescent="0.25">
      <c r="A65" s="6">
        <v>3.3006600000000019</v>
      </c>
      <c r="B65" s="6"/>
      <c r="C65" s="6">
        <f t="shared" si="2"/>
        <v>3.7834129556406766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x14ac:dyDescent="0.25">
      <c r="A66" s="6">
        <v>3.375675000000002</v>
      </c>
      <c r="B66" s="6"/>
      <c r="C66" s="6">
        <f t="shared" si="2"/>
        <v>3.7171604369710596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x14ac:dyDescent="0.25">
      <c r="A67" s="6">
        <v>3.450690000000002</v>
      </c>
      <c r="B67" s="6"/>
      <c r="C67" s="6">
        <f t="shared" si="2"/>
        <v>3.6670274490246966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x14ac:dyDescent="0.25">
      <c r="A68" s="6">
        <v>3.5257050000000021</v>
      </c>
      <c r="B68" s="6"/>
      <c r="C68" s="6">
        <f t="shared" si="2"/>
        <v>3.6306604599278964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x14ac:dyDescent="0.25">
      <c r="A69" s="6">
        <v>3.6007200000000021</v>
      </c>
      <c r="B69" s="6"/>
      <c r="C69" s="6">
        <f t="shared" si="2"/>
        <v>3.6052161107428846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x14ac:dyDescent="0.25">
      <c r="A70" s="6">
        <v>3.6757350000000022</v>
      </c>
      <c r="B70" s="6"/>
      <c r="C70" s="6">
        <f t="shared" si="2"/>
        <v>3.5879331491075677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x14ac:dyDescent="0.25">
      <c r="A71" s="6">
        <v>3.7507500000000022</v>
      </c>
      <c r="B71" s="6"/>
      <c r="C71" s="6">
        <f t="shared" si="2"/>
        <v>3.5764681137907712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x14ac:dyDescent="0.25">
      <c r="A72" s="6">
        <v>3.8257650000000023</v>
      </c>
      <c r="B72" s="6"/>
      <c r="C72" s="6">
        <f t="shared" si="2"/>
        <v>3.5690040999379802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x14ac:dyDescent="0.25">
      <c r="A73" s="6">
        <v>3.9007800000000024</v>
      </c>
      <c r="B73" s="6"/>
      <c r="C73" s="6">
        <f t="shared" si="2"/>
        <v>3.5642177553702168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x14ac:dyDescent="0.25">
      <c r="A74" s="6">
        <v>3.9757950000000024</v>
      </c>
      <c r="B74" s="6"/>
      <c r="C74" s="6">
        <f t="shared" si="2"/>
        <v>3.561186556578281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x14ac:dyDescent="0.25">
      <c r="A75" s="6">
        <v>4.050810000000002</v>
      </c>
      <c r="B75" s="6"/>
      <c r="C75" s="6">
        <f t="shared" si="2"/>
        <v>3.5592872443680084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x14ac:dyDescent="0.25">
      <c r="A76" s="6">
        <v>4.1258250000000016</v>
      </c>
      <c r="B76" s="6"/>
      <c r="C76" s="6">
        <f t="shared" si="2"/>
        <v>3.5581083208265629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x14ac:dyDescent="0.25">
      <c r="A77" s="6">
        <v>4.2008400000000012</v>
      </c>
      <c r="B77" s="6"/>
      <c r="C77" s="6">
        <f t="shared" si="2"/>
        <v>3.5573828179292168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x14ac:dyDescent="0.25">
      <c r="A78" s="6">
        <v>4.2758550000000008</v>
      </c>
      <c r="B78" s="6"/>
      <c r="C78" s="6">
        <f t="shared" si="2"/>
        <v>3.5569399310620176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x14ac:dyDescent="0.25">
      <c r="A79" s="6">
        <v>4.3508700000000005</v>
      </c>
      <c r="B79" s="6"/>
      <c r="C79" s="6">
        <f t="shared" si="2"/>
        <v>3.5566716422978049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x14ac:dyDescent="0.25">
      <c r="A80" s="6">
        <v>4.4258850000000001</v>
      </c>
      <c r="B80" s="6"/>
      <c r="C80" s="6">
        <f t="shared" si="2"/>
        <v>3.556510328316282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x14ac:dyDescent="0.25">
      <c r="A81" s="6">
        <v>4.5008999999999997</v>
      </c>
      <c r="B81" s="6"/>
      <c r="C81" s="6">
        <f t="shared" si="2"/>
        <v>3.5564140404190692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x14ac:dyDescent="0.25">
      <c r="A82" s="6">
        <v>4.5759149999999993</v>
      </c>
      <c r="B82" s="6"/>
      <c r="C82" s="6">
        <f t="shared" si="2"/>
        <v>3.5563569779517126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x14ac:dyDescent="0.25">
      <c r="A83" s="6">
        <v>4.6509299999999989</v>
      </c>
      <c r="B83" s="6"/>
      <c r="C83" s="6">
        <f t="shared" si="2"/>
        <v>3.5563234007871274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x14ac:dyDescent="0.25">
      <c r="A84" s="6">
        <v>4.7259449999999985</v>
      </c>
      <c r="B84" s="6"/>
      <c r="C84" s="6">
        <f t="shared" si="2"/>
        <v>3.5563037816872782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x14ac:dyDescent="0.25">
      <c r="A85" s="6">
        <v>4.8009599999999981</v>
      </c>
      <c r="B85" s="6"/>
      <c r="C85" s="6">
        <f t="shared" si="2"/>
        <v>3.5562923981482348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x14ac:dyDescent="0.25">
      <c r="A86" s="6">
        <v>4.8759749999999977</v>
      </c>
      <c r="B86" s="6"/>
      <c r="C86" s="6">
        <f t="shared" ref="C86:C121" si="3">LOG((10^$G$5-10^$G$2)*10^(-1*((A86/$G$3)^$G$4))+10^$G$2)</f>
        <v>3.5562858388577441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x14ac:dyDescent="0.25">
      <c r="A87" s="6">
        <v>4.9509899999999973</v>
      </c>
      <c r="B87" s="6"/>
      <c r="C87" s="6">
        <f t="shared" si="3"/>
        <v>3.5562820853807708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x14ac:dyDescent="0.25">
      <c r="A88" s="6">
        <v>5.0260049999999969</v>
      </c>
      <c r="B88" s="6"/>
      <c r="C88" s="6">
        <f t="shared" si="3"/>
        <v>3.5562799522251964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x14ac:dyDescent="0.25">
      <c r="A89" s="6">
        <v>5.1010199999999966</v>
      </c>
      <c r="B89" s="6"/>
      <c r="C89" s="6">
        <f t="shared" si="3"/>
        <v>3.556278748196672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x14ac:dyDescent="0.25">
      <c r="A90" s="6">
        <v>5.1760349999999962</v>
      </c>
      <c r="B90" s="6"/>
      <c r="C90" s="6">
        <f t="shared" si="3"/>
        <v>3.5562780732190196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x14ac:dyDescent="0.25">
      <c r="A91" s="6">
        <v>5.2510499999999958</v>
      </c>
      <c r="B91" s="6"/>
      <c r="C91" s="6">
        <f t="shared" si="3"/>
        <v>3.5562776973878654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x14ac:dyDescent="0.25">
      <c r="A92" s="6">
        <v>5.3260649999999954</v>
      </c>
      <c r="B92" s="6"/>
      <c r="C92" s="6">
        <f t="shared" si="3"/>
        <v>3.5562774895336133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x14ac:dyDescent="0.25">
      <c r="A93" s="6">
        <v>5.401079999999995</v>
      </c>
      <c r="B93" s="6"/>
      <c r="C93" s="6">
        <f t="shared" si="3"/>
        <v>3.556277375351137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x14ac:dyDescent="0.25">
      <c r="A94" s="6">
        <v>5.4760949999999946</v>
      </c>
      <c r="B94" s="6"/>
      <c r="C94" s="6">
        <f t="shared" si="3"/>
        <v>3.5562773130457259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x14ac:dyDescent="0.25">
      <c r="A95" s="6">
        <v>5.5511099999999942</v>
      </c>
      <c r="B95" s="6"/>
      <c r="C95" s="6">
        <f t="shared" si="3"/>
        <v>3.5562772792743358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x14ac:dyDescent="0.25">
      <c r="A96" s="6">
        <v>5.6261249999999938</v>
      </c>
      <c r="B96" s="6"/>
      <c r="C96" s="6">
        <f t="shared" si="3"/>
        <v>3.5562772610907376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x14ac:dyDescent="0.25">
      <c r="A97" s="6">
        <v>5.7011399999999934</v>
      </c>
      <c r="B97" s="6"/>
      <c r="C97" s="6">
        <f t="shared" si="3"/>
        <v>3.5562772513648544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x14ac:dyDescent="0.25">
      <c r="A98" s="6">
        <v>5.776154999999993</v>
      </c>
      <c r="B98" s="6"/>
      <c r="C98" s="6">
        <f t="shared" si="3"/>
        <v>3.5562772461970384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x14ac:dyDescent="0.25">
      <c r="A99" s="6">
        <v>5.8511699999999927</v>
      </c>
      <c r="B99" s="6"/>
      <c r="C99" s="6">
        <f t="shared" si="3"/>
        <v>3.5562772434691663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x14ac:dyDescent="0.25">
      <c r="A100" s="6">
        <v>5.9261849999999923</v>
      </c>
      <c r="B100" s="6"/>
      <c r="C100" s="6">
        <f t="shared" si="3"/>
        <v>3.5562772420386599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x14ac:dyDescent="0.25">
      <c r="A101" s="6">
        <v>6.0011999999999919</v>
      </c>
      <c r="B101" s="6"/>
      <c r="C101" s="6">
        <f t="shared" si="3"/>
        <v>3.5562772412933885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x14ac:dyDescent="0.25">
      <c r="A102" s="6">
        <v>6.0762149999999915</v>
      </c>
      <c r="B102" s="6"/>
      <c r="C102" s="6">
        <f t="shared" si="3"/>
        <v>3.5562772409076371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x14ac:dyDescent="0.25">
      <c r="A103" s="6">
        <v>6.1512299999999911</v>
      </c>
      <c r="B103" s="6"/>
      <c r="C103" s="6">
        <f t="shared" si="3"/>
        <v>3.556277240709266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x14ac:dyDescent="0.25">
      <c r="A104" s="6">
        <v>6.2262449999999907</v>
      </c>
      <c r="B104" s="6"/>
      <c r="C104" s="6">
        <f t="shared" si="3"/>
        <v>3.5562772406079128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x14ac:dyDescent="0.25">
      <c r="A105" s="6">
        <v>6.3012599999999903</v>
      </c>
      <c r="B105" s="6"/>
      <c r="C105" s="6">
        <f t="shared" si="3"/>
        <v>3.556277240556462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x14ac:dyDescent="0.25">
      <c r="A106" s="6">
        <v>6.3762749999999899</v>
      </c>
      <c r="B106" s="6"/>
      <c r="C106" s="6">
        <f t="shared" si="3"/>
        <v>3.5562772405305116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x14ac:dyDescent="0.25">
      <c r="A107" s="6">
        <v>6.4512899999999895</v>
      </c>
      <c r="B107" s="6"/>
      <c r="C107" s="6">
        <f t="shared" si="3"/>
        <v>3.556277240517506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x14ac:dyDescent="0.25">
      <c r="A108" s="6">
        <v>6.5263049999999891</v>
      </c>
      <c r="B108" s="6"/>
      <c r="C108" s="6">
        <f t="shared" si="3"/>
        <v>3.5562772405110299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x14ac:dyDescent="0.25">
      <c r="A109" s="6">
        <v>6.6013199999999888</v>
      </c>
      <c r="B109" s="6"/>
      <c r="C109" s="6">
        <f t="shared" si="3"/>
        <v>3.5562772405078253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x14ac:dyDescent="0.25">
      <c r="A110" s="6">
        <v>6.6763349999999884</v>
      </c>
      <c r="B110" s="6"/>
      <c r="C110" s="6">
        <f t="shared" si="3"/>
        <v>3.5562772405062502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x14ac:dyDescent="0.25">
      <c r="A111" s="6">
        <v>6.751349999999988</v>
      </c>
      <c r="B111" s="6"/>
      <c r="C111" s="6">
        <f t="shared" si="3"/>
        <v>3.5562772405054801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x14ac:dyDescent="0.25">
      <c r="A112" s="6">
        <v>6.8263649999999876</v>
      </c>
      <c r="B112" s="6"/>
      <c r="C112" s="6">
        <f t="shared" si="3"/>
        <v>3.5562772405051066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x14ac:dyDescent="0.25">
      <c r="A113" s="6">
        <v>6.9013799999999872</v>
      </c>
      <c r="B113" s="6"/>
      <c r="C113" s="6">
        <f t="shared" si="3"/>
        <v>3.5562772405049263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x14ac:dyDescent="0.25">
      <c r="A114" s="6">
        <v>6.9763949999999868</v>
      </c>
      <c r="B114" s="6"/>
      <c r="C114" s="6">
        <f t="shared" si="3"/>
        <v>3.5562772405048397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x14ac:dyDescent="0.25">
      <c r="A115" s="6">
        <v>7.0514099999999864</v>
      </c>
      <c r="B115" s="6"/>
      <c r="C115" s="6">
        <f t="shared" si="3"/>
        <v>3.5562772405047989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x14ac:dyDescent="0.25">
      <c r="A116" s="6">
        <v>7.126424999999986</v>
      </c>
      <c r="B116" s="6"/>
      <c r="C116" s="6">
        <f t="shared" si="3"/>
        <v>3.5562772405047793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5">
      <c r="A117" s="6">
        <v>7.2014399999999856</v>
      </c>
      <c r="B117" s="6"/>
      <c r="C117" s="6">
        <f t="shared" si="3"/>
        <v>3.55627724050477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x14ac:dyDescent="0.25">
      <c r="A118" s="6">
        <v>7.2764549999999852</v>
      </c>
      <c r="B118" s="6"/>
      <c r="C118" s="6">
        <f t="shared" si="3"/>
        <v>3.5562772405047656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x14ac:dyDescent="0.25">
      <c r="A119" s="6">
        <v>7.3514699999999849</v>
      </c>
      <c r="B119" s="6"/>
      <c r="C119" s="6">
        <f t="shared" si="3"/>
        <v>3.5562772405047638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x14ac:dyDescent="0.25">
      <c r="A120" s="6">
        <v>7.4264849999999845</v>
      </c>
      <c r="B120" s="6"/>
      <c r="C120" s="6">
        <f t="shared" si="3"/>
        <v>3.5562772405047629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x14ac:dyDescent="0.25">
      <c r="A121" s="6">
        <v>7.5014999999999841</v>
      </c>
      <c r="B121" s="6"/>
      <c r="C121" s="6">
        <f t="shared" si="3"/>
        <v>3.5562772405047625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</sheetData>
  <mergeCells count="1">
    <mergeCell ref="F12:L1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13163</v>
      </c>
      <c r="B2" s="3" t="s">
        <v>3</v>
      </c>
      <c r="C2" s="3" t="s">
        <v>11</v>
      </c>
      <c r="D2" s="6">
        <v>0</v>
      </c>
      <c r="E2" s="10">
        <v>7.9684999999999997</v>
      </c>
      <c r="I2" s="10"/>
    </row>
    <row r="3" spans="1:9" x14ac:dyDescent="0.25">
      <c r="A3" s="3">
        <v>13163</v>
      </c>
      <c r="B3" s="3" t="s">
        <v>3</v>
      </c>
      <c r="C3" s="3" t="s">
        <v>11</v>
      </c>
      <c r="D3" s="6">
        <v>1.5</v>
      </c>
      <c r="E3" s="10">
        <v>6.8632999999999997</v>
      </c>
      <c r="I3" s="10"/>
    </row>
    <row r="4" spans="1:9" x14ac:dyDescent="0.25">
      <c r="A4" s="3">
        <v>13163</v>
      </c>
      <c r="B4" s="3" t="s">
        <v>3</v>
      </c>
      <c r="C4" s="3" t="s">
        <v>11</v>
      </c>
      <c r="D4" s="6">
        <v>3</v>
      </c>
      <c r="E4" s="10">
        <v>4.5185000000000004</v>
      </c>
      <c r="I4" s="10"/>
    </row>
    <row r="5" spans="1:9" x14ac:dyDescent="0.25">
      <c r="A5" s="3">
        <v>13163</v>
      </c>
      <c r="B5" s="3" t="s">
        <v>3</v>
      </c>
      <c r="C5" s="3" t="s">
        <v>11</v>
      </c>
      <c r="D5" s="6">
        <v>4.5</v>
      </c>
      <c r="E5" s="10">
        <v>3.6989999999999998</v>
      </c>
      <c r="I5" s="10"/>
    </row>
    <row r="6" spans="1:9" x14ac:dyDescent="0.25">
      <c r="A6" s="3">
        <v>13163</v>
      </c>
      <c r="B6" s="3" t="s">
        <v>4</v>
      </c>
      <c r="C6" s="3" t="s">
        <v>11</v>
      </c>
      <c r="D6" s="6">
        <v>0</v>
      </c>
      <c r="E6" s="10">
        <v>7.9867999999999997</v>
      </c>
    </row>
    <row r="7" spans="1:9" x14ac:dyDescent="0.25">
      <c r="A7" s="3">
        <v>13163</v>
      </c>
      <c r="B7" s="3" t="s">
        <v>4</v>
      </c>
      <c r="C7" s="3" t="s">
        <v>11</v>
      </c>
      <c r="D7" s="6">
        <v>1.5</v>
      </c>
      <c r="E7" s="10">
        <v>6.6721000000000004</v>
      </c>
    </row>
    <row r="8" spans="1:9" x14ac:dyDescent="0.25">
      <c r="A8" s="3">
        <v>13163</v>
      </c>
      <c r="B8" s="3" t="s">
        <v>4</v>
      </c>
      <c r="C8" s="3" t="s">
        <v>11</v>
      </c>
      <c r="D8" s="6">
        <v>3</v>
      </c>
      <c r="E8" s="10">
        <v>4</v>
      </c>
    </row>
    <row r="9" spans="1:9" x14ac:dyDescent="0.25">
      <c r="A9" s="3">
        <v>13163</v>
      </c>
      <c r="B9" s="3" t="s">
        <v>4</v>
      </c>
      <c r="C9" s="3" t="s">
        <v>11</v>
      </c>
      <c r="D9" s="6">
        <v>4.5</v>
      </c>
      <c r="E9" s="10">
        <v>4.5185000000000004</v>
      </c>
    </row>
    <row r="10" spans="1:9" x14ac:dyDescent="0.25">
      <c r="A10" s="3">
        <v>13163</v>
      </c>
      <c r="B10" s="3" t="s">
        <v>4</v>
      </c>
      <c r="C10" s="3" t="s">
        <v>11</v>
      </c>
      <c r="D10" s="6">
        <v>6</v>
      </c>
      <c r="E10" s="10">
        <v>3.415</v>
      </c>
    </row>
    <row r="11" spans="1:9" x14ac:dyDescent="0.25">
      <c r="A11" s="3">
        <v>13163</v>
      </c>
      <c r="B11" s="3" t="s">
        <v>4</v>
      </c>
      <c r="C11" s="3" t="s">
        <v>11</v>
      </c>
      <c r="D11" s="6">
        <v>7.5</v>
      </c>
      <c r="E11" s="10">
        <v>3.7782</v>
      </c>
    </row>
    <row r="12" spans="1:9" x14ac:dyDescent="0.25">
      <c r="A12" s="3">
        <v>13163</v>
      </c>
      <c r="B12" s="3" t="s">
        <v>5</v>
      </c>
      <c r="C12" s="3" t="s">
        <v>11</v>
      </c>
      <c r="D12" s="6">
        <v>0</v>
      </c>
      <c r="E12" s="10">
        <v>7.9684999999999997</v>
      </c>
    </row>
    <row r="13" spans="1:9" x14ac:dyDescent="0.25">
      <c r="A13" s="3">
        <v>13163</v>
      </c>
      <c r="B13" s="3" t="s">
        <v>5</v>
      </c>
      <c r="C13" s="3" t="s">
        <v>11</v>
      </c>
      <c r="D13" s="6">
        <v>1.5</v>
      </c>
      <c r="E13" s="10">
        <v>6.9684999999999997</v>
      </c>
    </row>
    <row r="14" spans="1:9" x14ac:dyDescent="0.25">
      <c r="A14" s="3">
        <v>13163</v>
      </c>
      <c r="B14" s="3" t="s">
        <v>5</v>
      </c>
      <c r="C14" s="3" t="s">
        <v>11</v>
      </c>
      <c r="D14" s="6">
        <v>3</v>
      </c>
      <c r="E14" s="10">
        <v>4.1139000000000001</v>
      </c>
    </row>
    <row r="15" spans="1:9" x14ac:dyDescent="0.25">
      <c r="A15" s="3">
        <v>13163</v>
      </c>
      <c r="B15" s="3" t="s">
        <v>5</v>
      </c>
      <c r="C15" s="3" t="s">
        <v>11</v>
      </c>
      <c r="D15" s="6">
        <v>4.5</v>
      </c>
      <c r="E15" s="10">
        <v>2.4771000000000001</v>
      </c>
    </row>
    <row r="16" spans="1:9" x14ac:dyDescent="0.25">
      <c r="A16" s="3">
        <v>13163</v>
      </c>
      <c r="B16" s="3" t="s">
        <v>5</v>
      </c>
      <c r="C16" s="3" t="s">
        <v>11</v>
      </c>
      <c r="D16" s="6">
        <v>6</v>
      </c>
      <c r="E16" s="10">
        <v>3.6021000000000001</v>
      </c>
    </row>
    <row r="17" spans="1:5" x14ac:dyDescent="0.25">
      <c r="A17" s="3">
        <v>13163</v>
      </c>
      <c r="B17" s="3" t="s">
        <v>5</v>
      </c>
      <c r="C17" s="3" t="s">
        <v>11</v>
      </c>
      <c r="D17" s="6">
        <v>7.5</v>
      </c>
      <c r="E17" s="10">
        <v>3.4047999999999998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0" zoomScaleNormal="80" workbookViewId="0"/>
  </sheetViews>
  <sheetFormatPr defaultRowHeight="15" x14ac:dyDescent="0.25"/>
  <cols>
    <col min="1" max="2" width="9.140625" style="3"/>
    <col min="3" max="3" width="10.5703125" style="3" bestFit="1" customWidth="1"/>
    <col min="4" max="16384" width="9.140625" style="3"/>
  </cols>
  <sheetData>
    <row r="1" spans="1:10" x14ac:dyDescent="0.25">
      <c r="B1" s="3" t="s">
        <v>10</v>
      </c>
      <c r="C1" s="3" t="s">
        <v>0</v>
      </c>
      <c r="D1" s="3" t="s">
        <v>1</v>
      </c>
      <c r="E1" s="3" t="s">
        <v>2</v>
      </c>
      <c r="F1" s="3" t="s">
        <v>9</v>
      </c>
    </row>
    <row r="2" spans="1:10" x14ac:dyDescent="0.25">
      <c r="A2" s="3">
        <v>1</v>
      </c>
      <c r="B2" s="3">
        <v>11253</v>
      </c>
      <c r="C2" s="3" t="s">
        <v>3</v>
      </c>
      <c r="D2" s="3" t="s">
        <v>11</v>
      </c>
      <c r="E2" s="6">
        <v>0</v>
      </c>
      <c r="F2" s="3">
        <v>8.0792000000000002</v>
      </c>
      <c r="J2" s="10"/>
    </row>
    <row r="3" spans="1:10" x14ac:dyDescent="0.25">
      <c r="A3" s="3">
        <v>2</v>
      </c>
      <c r="B3" s="3">
        <v>11253</v>
      </c>
      <c r="C3" s="3" t="s">
        <v>3</v>
      </c>
      <c r="D3" s="3" t="s">
        <v>11</v>
      </c>
      <c r="E3" s="6">
        <v>1.5</v>
      </c>
      <c r="F3" s="3">
        <v>7.0682</v>
      </c>
      <c r="J3" s="10"/>
    </row>
    <row r="4" spans="1:10" x14ac:dyDescent="0.25">
      <c r="A4" s="3">
        <v>3</v>
      </c>
      <c r="B4" s="3">
        <v>11253</v>
      </c>
      <c r="C4" s="3" t="s">
        <v>3</v>
      </c>
      <c r="D4" s="3" t="s">
        <v>11</v>
      </c>
      <c r="E4" s="6">
        <v>4.5</v>
      </c>
      <c r="F4" s="3">
        <v>3.1139000000000001</v>
      </c>
      <c r="J4" s="10"/>
    </row>
    <row r="5" spans="1:10" x14ac:dyDescent="0.25">
      <c r="A5" s="3">
        <v>4</v>
      </c>
      <c r="B5" s="3">
        <v>11253</v>
      </c>
      <c r="C5" s="3" t="s">
        <v>3</v>
      </c>
      <c r="D5" s="3" t="s">
        <v>11</v>
      </c>
      <c r="E5" s="6">
        <v>6</v>
      </c>
      <c r="F5" s="3">
        <v>2.6021000000000001</v>
      </c>
      <c r="J5" s="10"/>
    </row>
    <row r="6" spans="1:10" x14ac:dyDescent="0.25">
      <c r="A6" s="3">
        <v>5</v>
      </c>
      <c r="B6" s="3">
        <v>11253</v>
      </c>
      <c r="C6" s="3" t="s">
        <v>3</v>
      </c>
      <c r="D6" s="3" t="s">
        <v>11</v>
      </c>
      <c r="E6" s="6">
        <v>7.5</v>
      </c>
      <c r="F6" s="3">
        <v>1.7782</v>
      </c>
    </row>
    <row r="7" spans="1:10" x14ac:dyDescent="0.25">
      <c r="A7" s="3">
        <v>6</v>
      </c>
      <c r="B7" s="3">
        <v>11253</v>
      </c>
      <c r="C7" s="3" t="s">
        <v>4</v>
      </c>
      <c r="D7" s="3" t="s">
        <v>11</v>
      </c>
      <c r="E7" s="6">
        <v>0</v>
      </c>
      <c r="F7" s="3">
        <v>8</v>
      </c>
    </row>
    <row r="8" spans="1:10" x14ac:dyDescent="0.25">
      <c r="A8" s="3">
        <v>7</v>
      </c>
      <c r="B8" s="3">
        <v>11253</v>
      </c>
      <c r="C8" s="3" t="s">
        <v>4</v>
      </c>
      <c r="D8" s="3" t="s">
        <v>11</v>
      </c>
      <c r="E8" s="6">
        <v>1.5</v>
      </c>
      <c r="F8" s="3">
        <v>6.7558999999999996</v>
      </c>
    </row>
    <row r="9" spans="1:10" x14ac:dyDescent="0.25">
      <c r="A9" s="3">
        <v>8</v>
      </c>
      <c r="B9" s="3">
        <v>11253</v>
      </c>
      <c r="C9" s="3" t="s">
        <v>4</v>
      </c>
      <c r="D9" s="3" t="s">
        <v>11</v>
      </c>
      <c r="E9" s="6">
        <v>3</v>
      </c>
      <c r="F9" s="3">
        <v>3.5185</v>
      </c>
    </row>
    <row r="10" spans="1:10" x14ac:dyDescent="0.25">
      <c r="A10" s="3">
        <v>9</v>
      </c>
      <c r="B10" s="3">
        <v>11253</v>
      </c>
      <c r="C10" s="3" t="s">
        <v>4</v>
      </c>
      <c r="D10" s="3" t="s">
        <v>11</v>
      </c>
      <c r="E10" s="6">
        <v>4.5</v>
      </c>
      <c r="F10" s="3">
        <v>2.8451</v>
      </c>
    </row>
    <row r="11" spans="1:10" x14ac:dyDescent="0.25">
      <c r="A11" s="3">
        <v>10</v>
      </c>
      <c r="B11" s="3">
        <v>11253</v>
      </c>
      <c r="C11" s="3" t="s">
        <v>4</v>
      </c>
      <c r="D11" s="3" t="s">
        <v>11</v>
      </c>
      <c r="E11" s="6">
        <v>6</v>
      </c>
      <c r="F11" s="3">
        <v>2.7782</v>
      </c>
    </row>
    <row r="12" spans="1:10" x14ac:dyDescent="0.25">
      <c r="A12" s="3">
        <v>11</v>
      </c>
      <c r="B12" s="3">
        <v>11253</v>
      </c>
      <c r="C12" s="3" t="s">
        <v>4</v>
      </c>
      <c r="D12" s="3" t="s">
        <v>11</v>
      </c>
      <c r="E12" s="6">
        <v>7.5</v>
      </c>
      <c r="F12" s="3">
        <v>2.5314999999999999</v>
      </c>
    </row>
    <row r="13" spans="1:10" x14ac:dyDescent="0.25">
      <c r="A13" s="3">
        <v>12</v>
      </c>
      <c r="B13" s="3">
        <v>11253</v>
      </c>
      <c r="C13" s="3" t="s">
        <v>5</v>
      </c>
      <c r="D13" s="3" t="s">
        <v>11</v>
      </c>
      <c r="E13" s="6">
        <v>0</v>
      </c>
      <c r="F13" s="3">
        <v>7.9542000000000002</v>
      </c>
    </row>
    <row r="14" spans="1:10" x14ac:dyDescent="0.25">
      <c r="A14" s="3">
        <v>13</v>
      </c>
      <c r="B14" s="3">
        <v>11253</v>
      </c>
      <c r="C14" s="3" t="s">
        <v>5</v>
      </c>
      <c r="D14" s="3" t="s">
        <v>11</v>
      </c>
      <c r="E14" s="6">
        <v>1.5</v>
      </c>
      <c r="F14" s="3">
        <v>6.4362000000000004</v>
      </c>
    </row>
    <row r="15" spans="1:10" x14ac:dyDescent="0.25">
      <c r="A15" s="3">
        <v>14</v>
      </c>
      <c r="B15" s="3">
        <v>11253</v>
      </c>
      <c r="C15" s="3" t="s">
        <v>5</v>
      </c>
      <c r="D15" s="3" t="s">
        <v>11</v>
      </c>
      <c r="E15" s="6">
        <v>3</v>
      </c>
      <c r="F15" s="3">
        <v>4.0128000000000004</v>
      </c>
    </row>
    <row r="16" spans="1:10" x14ac:dyDescent="0.25">
      <c r="A16" s="3">
        <v>15</v>
      </c>
      <c r="B16" s="3">
        <v>11253</v>
      </c>
      <c r="C16" s="3" t="s">
        <v>5</v>
      </c>
      <c r="D16" s="3" t="s">
        <v>11</v>
      </c>
      <c r="E16" s="6">
        <v>4.5</v>
      </c>
      <c r="F16" s="3">
        <v>3.3616999999999999</v>
      </c>
    </row>
    <row r="17" spans="1:6" x14ac:dyDescent="0.25">
      <c r="A17" s="3">
        <v>16</v>
      </c>
      <c r="B17" s="3">
        <v>11253</v>
      </c>
      <c r="C17" s="3" t="s">
        <v>5</v>
      </c>
      <c r="D17" s="3" t="s">
        <v>11</v>
      </c>
      <c r="E17" s="6">
        <v>6</v>
      </c>
      <c r="F17" s="3">
        <v>2.6021000000000001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1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4" width="9.140625" style="3"/>
    <col min="6" max="6" width="18.85546875" bestFit="1" customWidth="1"/>
  </cols>
  <sheetData>
    <row r="1" spans="1:33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13"/>
      <c r="F1" s="12" t="s">
        <v>16</v>
      </c>
      <c r="G1" s="12" t="s">
        <v>17</v>
      </c>
      <c r="H1" s="12" t="s">
        <v>28</v>
      </c>
      <c r="I1" s="13"/>
      <c r="K1" s="13"/>
      <c r="L1" s="13"/>
      <c r="M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x14ac:dyDescent="0.25">
      <c r="A2" s="6">
        <v>0</v>
      </c>
      <c r="B2" s="6">
        <v>8</v>
      </c>
      <c r="C2" s="6">
        <f t="shared" ref="C2:C18" si="0" xml:space="preserve"> LOG((10^$G$5 - 10^$G$4) * EXP(-$G$3 *A2 ) * ( EXP($G$3 * $G$2))/(1+(EXP($G$3 * $G$2) - 1) *EXP(-$G$3*A2))+ 10^$G$4)</f>
        <v>7.9716582537234615</v>
      </c>
      <c r="D2" s="6">
        <f t="shared" ref="D2:D18" si="1" xml:space="preserve"> (B2 - C2)^2</f>
        <v>8.0325458200368482E-4</v>
      </c>
      <c r="E2" s="13"/>
      <c r="F2" s="13" t="s">
        <v>60</v>
      </c>
      <c r="G2" s="17">
        <v>0.93063711851002262</v>
      </c>
      <c r="H2" s="17">
        <v>0.20521140781996375</v>
      </c>
      <c r="I2" s="13"/>
      <c r="J2" s="13"/>
      <c r="K2" s="13"/>
      <c r="L2" s="14" t="s">
        <v>29</v>
      </c>
      <c r="M2" s="17">
        <v>0.10303707807493979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x14ac:dyDescent="0.25">
      <c r="A3" s="6">
        <v>1.5</v>
      </c>
      <c r="B3" s="6">
        <v>7.0530999999999997</v>
      </c>
      <c r="C3" s="6">
        <f t="shared" si="0"/>
        <v>6.9318001351791416</v>
      </c>
      <c r="D3" s="6">
        <f t="shared" si="1"/>
        <v>1.4713657205558445E-2</v>
      </c>
      <c r="E3" s="13"/>
      <c r="F3" s="13" t="s">
        <v>58</v>
      </c>
      <c r="G3" s="17">
        <v>4.0417226614010806</v>
      </c>
      <c r="H3" s="17">
        <v>0.43857666365662495</v>
      </c>
      <c r="I3" s="13"/>
      <c r="J3" s="13"/>
      <c r="K3" s="13"/>
      <c r="L3" s="14" t="s">
        <v>32</v>
      </c>
      <c r="M3" s="17">
        <f>SQRT(M2)</f>
        <v>0.32099389102433057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x14ac:dyDescent="0.25">
      <c r="A4" s="6">
        <v>3</v>
      </c>
      <c r="B4" s="6">
        <v>4.7782</v>
      </c>
      <c r="C4" s="6">
        <f t="shared" si="0"/>
        <v>4.3684782173213961</v>
      </c>
      <c r="D4" s="6">
        <f t="shared" si="1"/>
        <v>0.16787193920133314</v>
      </c>
      <c r="E4" s="13"/>
      <c r="F4" s="13" t="s">
        <v>61</v>
      </c>
      <c r="G4" s="17">
        <v>3.1826230793602104</v>
      </c>
      <c r="H4" s="17">
        <v>0.11518854111780077</v>
      </c>
      <c r="I4" s="13"/>
      <c r="J4" s="13"/>
      <c r="K4" s="13"/>
      <c r="L4" s="14" t="s">
        <v>30</v>
      </c>
      <c r="M4" s="17">
        <v>0.97979085723543169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x14ac:dyDescent="0.25">
      <c r="A5" s="6">
        <v>4.5</v>
      </c>
      <c r="B5" s="6">
        <v>3.3010000000000002</v>
      </c>
      <c r="C5" s="6">
        <f t="shared" si="0"/>
        <v>3.1968910979585683</v>
      </c>
      <c r="D5" s="6">
        <f t="shared" si="1"/>
        <v>1.0838663484272456E-2</v>
      </c>
      <c r="E5" s="13"/>
      <c r="F5" s="13" t="s">
        <v>18</v>
      </c>
      <c r="G5" s="17">
        <v>7.9716582537234606</v>
      </c>
      <c r="H5" s="17">
        <v>0.18532529174250861</v>
      </c>
      <c r="I5" s="13"/>
      <c r="J5" s="13"/>
      <c r="K5" s="13"/>
      <c r="L5" s="14" t="s">
        <v>31</v>
      </c>
      <c r="M5" s="17">
        <v>0.9751272089051467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x14ac:dyDescent="0.25">
      <c r="A6" s="6">
        <v>6</v>
      </c>
      <c r="B6" s="6">
        <v>3.6989999999999998</v>
      </c>
      <c r="C6" s="6">
        <f t="shared" si="0"/>
        <v>3.1826568511266533</v>
      </c>
      <c r="D6" s="6">
        <f t="shared" si="1"/>
        <v>0.26661024738844291</v>
      </c>
      <c r="E6" s="13"/>
      <c r="F6" s="13"/>
      <c r="G6" s="13"/>
      <c r="H6" s="13"/>
      <c r="I6" s="13"/>
      <c r="J6" s="13"/>
      <c r="K6" s="13"/>
      <c r="L6" s="16" t="s">
        <v>33</v>
      </c>
      <c r="M6" s="15" t="s">
        <v>55</v>
      </c>
      <c r="N6" t="s">
        <v>35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x14ac:dyDescent="0.25">
      <c r="A7" s="6">
        <v>7.5</v>
      </c>
      <c r="B7" s="6">
        <v>3.1004</v>
      </c>
      <c r="C7" s="6">
        <f t="shared" si="0"/>
        <v>3.1826231579966517</v>
      </c>
      <c r="D7" s="6">
        <f t="shared" si="1"/>
        <v>6.7606477109423482E-3</v>
      </c>
      <c r="E7" s="13"/>
      <c r="F7" s="12" t="s">
        <v>36</v>
      </c>
      <c r="G7" s="13"/>
      <c r="H7" s="13"/>
      <c r="I7" s="13"/>
      <c r="J7" s="13"/>
      <c r="K7" s="13"/>
      <c r="L7" s="13"/>
      <c r="M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x14ac:dyDescent="0.25">
      <c r="A8" s="6">
        <v>0</v>
      </c>
      <c r="B8" s="6">
        <v>7.8632999999999997</v>
      </c>
      <c r="C8" s="6">
        <f t="shared" si="0"/>
        <v>7.9716582537234615</v>
      </c>
      <c r="D8" s="6">
        <f t="shared" si="1"/>
        <v>1.1741511149998113E-2</v>
      </c>
      <c r="E8" s="13"/>
      <c r="F8" s="13" t="s">
        <v>62</v>
      </c>
      <c r="G8" s="13"/>
      <c r="H8" s="13"/>
      <c r="I8" s="13"/>
      <c r="J8" s="13"/>
      <c r="K8" s="13"/>
      <c r="L8" s="13"/>
      <c r="M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x14ac:dyDescent="0.25">
      <c r="A9" s="6">
        <v>1.5</v>
      </c>
      <c r="B9" s="6">
        <v>6.8632999999999997</v>
      </c>
      <c r="C9" s="6">
        <f t="shared" si="0"/>
        <v>6.9318001351791416</v>
      </c>
      <c r="D9" s="6">
        <f t="shared" si="1"/>
        <v>4.6922685195607116E-3</v>
      </c>
      <c r="E9" s="13"/>
      <c r="F9" s="12" t="s">
        <v>38</v>
      </c>
      <c r="G9" s="13"/>
      <c r="H9" s="13"/>
      <c r="I9" s="13"/>
      <c r="J9" s="13"/>
      <c r="K9" s="13"/>
      <c r="L9" s="13"/>
      <c r="M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x14ac:dyDescent="0.25">
      <c r="A10" s="6">
        <v>3</v>
      </c>
      <c r="B10" s="6">
        <v>3.7242999999999999</v>
      </c>
      <c r="C10" s="6">
        <f t="shared" si="0"/>
        <v>4.3684782173213961</v>
      </c>
      <c r="D10" s="6">
        <f t="shared" si="1"/>
        <v>0.41496557567137188</v>
      </c>
      <c r="E10" s="13"/>
      <c r="F10" s="13" t="s">
        <v>63</v>
      </c>
      <c r="G10" s="13"/>
      <c r="H10" s="13"/>
      <c r="I10" s="13"/>
      <c r="J10" s="13"/>
      <c r="K10" s="13"/>
      <c r="L10" s="13"/>
      <c r="M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x14ac:dyDescent="0.25">
      <c r="A11" s="6">
        <v>4.5</v>
      </c>
      <c r="B11" s="6">
        <v>2.8451</v>
      </c>
      <c r="C11" s="6">
        <f t="shared" si="0"/>
        <v>3.1968910979585683</v>
      </c>
      <c r="D11" s="6">
        <f t="shared" si="1"/>
        <v>0.12375697660289502</v>
      </c>
      <c r="E11" s="13"/>
      <c r="F11" s="12" t="s">
        <v>40</v>
      </c>
      <c r="G11" s="13"/>
      <c r="H11" s="13"/>
      <c r="I11" s="13"/>
      <c r="J11" s="13"/>
      <c r="K11" s="13"/>
      <c r="L11" s="13"/>
      <c r="M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x14ac:dyDescent="0.25">
      <c r="A12" s="6">
        <v>6</v>
      </c>
      <c r="B12" s="6">
        <v>3.3424</v>
      </c>
      <c r="C12" s="6">
        <f t="shared" si="0"/>
        <v>3.1826568511266533</v>
      </c>
      <c r="D12" s="6">
        <f t="shared" si="1"/>
        <v>2.5517873611972216E-2</v>
      </c>
      <c r="E12" s="13"/>
      <c r="F12" s="20" t="s">
        <v>59</v>
      </c>
      <c r="G12" s="21"/>
      <c r="H12" s="21"/>
      <c r="I12" s="21"/>
      <c r="J12" s="21"/>
      <c r="K12" s="21"/>
      <c r="L12" s="21"/>
      <c r="M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x14ac:dyDescent="0.25">
      <c r="A13" s="6">
        <v>7.5</v>
      </c>
      <c r="B13" s="6">
        <v>2.8195000000000001</v>
      </c>
      <c r="C13" s="6">
        <f t="shared" si="0"/>
        <v>3.1826231579966517</v>
      </c>
      <c r="D13" s="6">
        <f t="shared" si="1"/>
        <v>0.13185842787346122</v>
      </c>
      <c r="E13" s="13"/>
      <c r="F13" s="21"/>
      <c r="G13" s="21"/>
      <c r="H13" s="21"/>
      <c r="I13" s="21"/>
      <c r="J13" s="21"/>
      <c r="K13" s="21"/>
      <c r="L13" s="21"/>
      <c r="M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x14ac:dyDescent="0.25">
      <c r="A14" s="6">
        <v>0</v>
      </c>
      <c r="B14" s="6">
        <v>8.0531000000000006</v>
      </c>
      <c r="C14" s="6">
        <f t="shared" si="0"/>
        <v>7.9716582537234615</v>
      </c>
      <c r="D14" s="6">
        <f t="shared" si="1"/>
        <v>6.6327580365721714E-3</v>
      </c>
      <c r="E14" s="13"/>
      <c r="F14" s="21"/>
      <c r="G14" s="21"/>
      <c r="H14" s="21"/>
      <c r="I14" s="21"/>
      <c r="J14" s="21"/>
      <c r="K14" s="21"/>
      <c r="L14" s="21"/>
      <c r="M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x14ac:dyDescent="0.25">
      <c r="A15" s="6">
        <v>1.5</v>
      </c>
      <c r="B15" s="6">
        <v>6.8632999999999997</v>
      </c>
      <c r="C15" s="6">
        <f t="shared" si="0"/>
        <v>6.9318001351791416</v>
      </c>
      <c r="D15" s="6">
        <f t="shared" si="1"/>
        <v>4.6922685195607116E-3</v>
      </c>
      <c r="E15" s="13"/>
      <c r="F15" s="13"/>
      <c r="G15" s="13"/>
      <c r="H15" s="13"/>
      <c r="I15" s="13"/>
      <c r="J15" s="13"/>
      <c r="K15" s="13"/>
      <c r="L15" s="13"/>
      <c r="M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x14ac:dyDescent="0.25">
      <c r="A16" s="6">
        <v>3</v>
      </c>
      <c r="B16" s="6">
        <v>4.6334999999999997</v>
      </c>
      <c r="C16" s="6">
        <f t="shared" si="0"/>
        <v>4.3684782173213961</v>
      </c>
      <c r="D16" s="6">
        <f t="shared" si="1"/>
        <v>7.0236545294145025E-2</v>
      </c>
      <c r="E16" s="13"/>
      <c r="F16" s="13"/>
      <c r="G16" s="13"/>
      <c r="H16" s="13"/>
      <c r="I16" s="13"/>
      <c r="J16" s="13"/>
      <c r="K16" s="13"/>
      <c r="L16" s="13"/>
      <c r="M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x14ac:dyDescent="0.25">
      <c r="A17" s="6">
        <v>4.5</v>
      </c>
      <c r="B17" s="6">
        <v>3</v>
      </c>
      <c r="C17" s="6">
        <f t="shared" si="0"/>
        <v>3.1968910979585683</v>
      </c>
      <c r="D17" s="6">
        <f t="shared" si="1"/>
        <v>3.8766104455330533E-2</v>
      </c>
      <c r="E17" s="13"/>
      <c r="F17" s="13"/>
      <c r="G17" s="13"/>
      <c r="H17" s="13"/>
      <c r="I17" s="13"/>
      <c r="J17" s="13"/>
      <c r="K17" s="13"/>
      <c r="L17" s="13"/>
      <c r="M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x14ac:dyDescent="0.25">
      <c r="A18" s="6">
        <v>6</v>
      </c>
      <c r="B18" s="6">
        <v>3.3801999999999999</v>
      </c>
      <c r="C18" s="6">
        <f t="shared" si="0"/>
        <v>3.1826568511266533</v>
      </c>
      <c r="D18" s="6">
        <f t="shared" si="1"/>
        <v>3.9023295666797166E-2</v>
      </c>
      <c r="E18" s="13"/>
      <c r="F18" s="13"/>
      <c r="G18" s="13"/>
      <c r="H18" s="13"/>
      <c r="I18" s="13"/>
      <c r="J18" s="13"/>
      <c r="K18" s="13"/>
      <c r="L18" s="13"/>
      <c r="M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x14ac:dyDescent="0.25">
      <c r="A19" s="5" t="s">
        <v>15</v>
      </c>
      <c r="B19" s="6"/>
      <c r="C19" s="6"/>
      <c r="D19" s="6">
        <f>SUM(D2:D18)</f>
        <v>1.3394820149742173</v>
      </c>
      <c r="E19" s="13"/>
      <c r="F19" s="13"/>
      <c r="G19" s="13"/>
      <c r="H19" s="13"/>
      <c r="I19" s="13"/>
      <c r="J19" s="13"/>
      <c r="K19" s="13"/>
      <c r="L19" s="13"/>
      <c r="M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x14ac:dyDescent="0.25">
      <c r="A20" s="6"/>
      <c r="B20" s="6"/>
      <c r="C20" s="6"/>
      <c r="D20" s="6"/>
      <c r="E20" s="13"/>
      <c r="F20" s="13"/>
      <c r="G20" s="13"/>
      <c r="H20" s="13"/>
      <c r="I20" s="13"/>
      <c r="J20" s="13"/>
      <c r="K20" s="13"/>
      <c r="L20" s="13"/>
      <c r="M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x14ac:dyDescent="0.25">
      <c r="A21" s="6"/>
      <c r="B21" s="6"/>
      <c r="C21" s="6"/>
      <c r="D21" s="6"/>
      <c r="E21" s="13"/>
      <c r="F21" s="13"/>
      <c r="G21" s="13"/>
      <c r="H21" s="13"/>
      <c r="I21" s="13"/>
      <c r="J21" s="13"/>
      <c r="K21" s="13"/>
      <c r="L21" s="13"/>
      <c r="M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x14ac:dyDescent="0.25">
      <c r="A22" s="6">
        <v>0</v>
      </c>
      <c r="B22" s="6"/>
      <c r="C22" s="6">
        <f xml:space="preserve"> LOG((10^$G$5 - 10^$G$4) * EXP(-$G$3 *A22 ) * ( EXP($G$3 * $G$2))/(1+(EXP($G$3 * $G$2) - 1) *EXP(-$G$3*A22))+ 10^$G$4)</f>
        <v>7.9716582537234615</v>
      </c>
      <c r="D22" s="6"/>
      <c r="E22" s="13"/>
      <c r="F22" s="13"/>
      <c r="G22" s="13"/>
      <c r="H22" s="13"/>
      <c r="I22" s="13"/>
      <c r="J22" s="13"/>
      <c r="K22" s="13"/>
      <c r="L22" s="13"/>
      <c r="M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x14ac:dyDescent="0.25">
      <c r="A23" s="6">
        <v>7.4999999999999997E-2</v>
      </c>
      <c r="B23" s="6"/>
      <c r="C23" s="6">
        <f t="shared" ref="C23:C86" si="2" xml:space="preserve"> LOG((10^$G$5 - 10^$G$4) * EXP(-$G$3 *A23 ) * ( EXP($G$3 * $G$2))/(1+(EXP($G$3 * $G$2) - 1) *EXP(-$G$3*A23))+ 10^$G$4)</f>
        <v>7.9680973264135924</v>
      </c>
      <c r="D23" s="6"/>
      <c r="E23" s="13"/>
      <c r="F23" s="13"/>
      <c r="G23" s="13"/>
      <c r="H23" s="13"/>
      <c r="I23" s="13"/>
      <c r="J23" s="13"/>
      <c r="K23" s="13"/>
      <c r="L23" s="13"/>
      <c r="M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5">
      <c r="A24" s="6">
        <v>0.15</v>
      </c>
      <c r="B24" s="6"/>
      <c r="C24" s="6">
        <f t="shared" si="2"/>
        <v>7.9633215828046282</v>
      </c>
      <c r="D24" s="6"/>
      <c r="E24" s="13"/>
      <c r="F24" s="13"/>
      <c r="G24" s="13"/>
      <c r="H24" s="13"/>
      <c r="I24" s="13"/>
      <c r="J24" s="13"/>
      <c r="K24" s="13"/>
      <c r="L24" s="13"/>
      <c r="M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x14ac:dyDescent="0.25">
      <c r="A25" s="6">
        <v>0.22499999999999998</v>
      </c>
      <c r="B25" s="6"/>
      <c r="C25" s="6">
        <f t="shared" si="2"/>
        <v>7.956937383114191</v>
      </c>
      <c r="D25" s="6"/>
      <c r="E25" s="13"/>
      <c r="F25" s="13"/>
      <c r="G25" s="13"/>
      <c r="H25" s="13"/>
      <c r="I25" s="13"/>
      <c r="J25" s="13"/>
      <c r="K25" s="13"/>
      <c r="L25" s="13"/>
      <c r="M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x14ac:dyDescent="0.25">
      <c r="A26" s="6">
        <v>0.3</v>
      </c>
      <c r="B26" s="6"/>
      <c r="C26" s="6">
        <f t="shared" si="2"/>
        <v>7.9484395244516195</v>
      </c>
      <c r="D26" s="6"/>
      <c r="E26" s="13"/>
      <c r="F26" s="13"/>
      <c r="G26" s="13"/>
      <c r="H26" s="13"/>
      <c r="I26" s="13"/>
      <c r="J26" s="13"/>
      <c r="K26" s="13"/>
      <c r="L26" s="13"/>
      <c r="M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x14ac:dyDescent="0.25">
      <c r="A27" s="6">
        <v>0.375</v>
      </c>
      <c r="B27" s="6"/>
      <c r="C27" s="6">
        <f t="shared" si="2"/>
        <v>7.9371914463278319</v>
      </c>
      <c r="D27" s="6"/>
      <c r="E27" s="13"/>
      <c r="F27" s="13"/>
      <c r="G27" s="13"/>
      <c r="H27" s="13"/>
      <c r="I27" s="13"/>
      <c r="J27" s="13"/>
      <c r="K27" s="13"/>
      <c r="L27" s="13"/>
      <c r="M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x14ac:dyDescent="0.25">
      <c r="A28" s="6">
        <v>0.45</v>
      </c>
      <c r="B28" s="6"/>
      <c r="C28" s="6">
        <f t="shared" si="2"/>
        <v>7.9224105124390611</v>
      </c>
      <c r="D28" s="6"/>
      <c r="E28" s="13"/>
      <c r="F28" s="13"/>
      <c r="G28" s="13"/>
      <c r="H28" s="13"/>
      <c r="I28" s="13"/>
      <c r="J28" s="13"/>
      <c r="K28" s="13"/>
      <c r="L28" s="13"/>
      <c r="M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x14ac:dyDescent="0.25">
      <c r="A29" s="6">
        <v>0.52500000000000002</v>
      </c>
      <c r="B29" s="6"/>
      <c r="C29" s="6">
        <f t="shared" si="2"/>
        <v>7.9031653765279213</v>
      </c>
      <c r="D29" s="6"/>
      <c r="E29" s="13"/>
      <c r="F29" s="13"/>
      <c r="G29" s="13"/>
      <c r="H29" s="13"/>
      <c r="I29" s="13"/>
      <c r="J29" s="13"/>
      <c r="K29" s="13"/>
      <c r="L29" s="13"/>
      <c r="M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x14ac:dyDescent="0.25">
      <c r="A30" s="6">
        <v>0.6</v>
      </c>
      <c r="B30" s="6"/>
      <c r="C30" s="6">
        <f t="shared" si="2"/>
        <v>7.878394790334287</v>
      </c>
      <c r="D30" s="6"/>
      <c r="E30" s="13"/>
      <c r="F30" s="13"/>
      <c r="G30" s="13"/>
      <c r="H30" s="13"/>
      <c r="I30" s="13"/>
      <c r="J30" s="13"/>
      <c r="K30" s="13"/>
      <c r="L30" s="13"/>
      <c r="M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x14ac:dyDescent="0.25">
      <c r="A31" s="6">
        <v>0.67499999999999993</v>
      </c>
      <c r="B31" s="6"/>
      <c r="C31" s="6">
        <f t="shared" si="2"/>
        <v>7.8469576754032504</v>
      </c>
      <c r="D31" s="6"/>
      <c r="E31" s="13"/>
      <c r="F31" s="13"/>
      <c r="G31" s="13"/>
      <c r="H31" s="13"/>
      <c r="I31" s="13"/>
      <c r="J31" s="13"/>
      <c r="K31" s="13"/>
      <c r="L31" s="13"/>
      <c r="M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x14ac:dyDescent="0.25">
      <c r="A32" s="6">
        <v>0.74999999999999989</v>
      </c>
      <c r="B32" s="6"/>
      <c r="C32" s="6">
        <f t="shared" si="2"/>
        <v>7.8077204385702084</v>
      </c>
      <c r="D32" s="6"/>
      <c r="E32" s="13"/>
      <c r="F32" s="13"/>
      <c r="G32" s="13"/>
      <c r="H32" s="13"/>
      <c r="I32" s="13"/>
      <c r="J32" s="13"/>
      <c r="K32" s="13"/>
      <c r="L32" s="13"/>
      <c r="M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x14ac:dyDescent="0.25">
      <c r="A33" s="6">
        <v>0.82499999999999984</v>
      </c>
      <c r="B33" s="6"/>
      <c r="C33" s="6">
        <f t="shared" si="2"/>
        <v>7.7596774701193372</v>
      </c>
      <c r="D33" s="6"/>
      <c r="E33" s="13"/>
      <c r="F33" s="13"/>
      <c r="G33" s="13"/>
      <c r="H33" s="13"/>
      <c r="I33" s="13"/>
      <c r="J33" s="13"/>
      <c r="K33" s="13"/>
      <c r="L33" s="13"/>
      <c r="M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x14ac:dyDescent="0.25">
      <c r="A34" s="6">
        <v>0.8999999999999998</v>
      </c>
      <c r="B34" s="6"/>
      <c r="C34" s="6">
        <f t="shared" si="2"/>
        <v>7.7020857260529878</v>
      </c>
      <c r="D34" s="6"/>
      <c r="E34" s="13"/>
      <c r="F34" s="13"/>
      <c r="G34" s="13"/>
      <c r="H34" s="13"/>
      <c r="I34" s="13"/>
      <c r="J34" s="13"/>
      <c r="K34" s="13"/>
      <c r="L34" s="13"/>
      <c r="M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x14ac:dyDescent="0.25">
      <c r="A35" s="6">
        <v>0.97499999999999976</v>
      </c>
      <c r="B35" s="6"/>
      <c r="C35" s="6">
        <f t="shared" si="2"/>
        <v>7.6345806570010772</v>
      </c>
      <c r="D35" s="6"/>
      <c r="E35" s="13"/>
      <c r="F35" s="13"/>
      <c r="G35" s="13"/>
      <c r="H35" s="13"/>
      <c r="I35" s="13"/>
      <c r="J35" s="13"/>
      <c r="K35" s="13"/>
      <c r="L35" s="13"/>
      <c r="M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x14ac:dyDescent="0.25">
      <c r="A36" s="6">
        <v>1.0499999999999998</v>
      </c>
      <c r="B36" s="6"/>
      <c r="C36" s="6">
        <f t="shared" si="2"/>
        <v>7.5572381749772868</v>
      </c>
      <c r="D36" s="6"/>
      <c r="E36" s="13"/>
      <c r="F36" s="13"/>
      <c r="G36" s="13"/>
      <c r="H36" s="13"/>
      <c r="I36" s="13"/>
      <c r="J36" s="13"/>
      <c r="K36" s="13"/>
      <c r="L36" s="13"/>
      <c r="M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x14ac:dyDescent="0.25">
      <c r="A37" s="6">
        <v>1.1249999999999998</v>
      </c>
      <c r="B37" s="6"/>
      <c r="C37" s="6">
        <f t="shared" si="2"/>
        <v>7.4705615387402196</v>
      </c>
      <c r="D37" s="6"/>
      <c r="E37" s="13"/>
      <c r="F37" s="13"/>
      <c r="G37" s="13"/>
      <c r="H37" s="13"/>
      <c r="I37" s="13"/>
      <c r="J37" s="13"/>
      <c r="K37" s="13"/>
      <c r="L37" s="13"/>
      <c r="M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x14ac:dyDescent="0.25">
      <c r="A38" s="6">
        <v>1.1999999999999997</v>
      </c>
      <c r="B38" s="6"/>
      <c r="C38" s="6">
        <f t="shared" si="2"/>
        <v>7.3753977577737171</v>
      </c>
      <c r="D38" s="6"/>
      <c r="E38" s="13"/>
      <c r="F38" s="13"/>
      <c r="G38" s="13"/>
      <c r="H38" s="13"/>
      <c r="I38" s="13"/>
      <c r="J38" s="13"/>
      <c r="K38" s="13"/>
      <c r="L38" s="13"/>
      <c r="M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x14ac:dyDescent="0.25">
      <c r="A39" s="6">
        <v>1.2749999999999997</v>
      </c>
      <c r="B39" s="6"/>
      <c r="C39" s="6">
        <f t="shared" si="2"/>
        <v>7.2728112447364728</v>
      </c>
      <c r="D39" s="6"/>
      <c r="E39" s="13"/>
      <c r="F39" s="13"/>
      <c r="G39" s="13"/>
      <c r="H39" s="13"/>
      <c r="I39" s="13"/>
      <c r="J39" s="13"/>
      <c r="K39" s="13"/>
      <c r="L39" s="13"/>
      <c r="M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5">
      <c r="A40" s="6">
        <v>1.3499999999999996</v>
      </c>
      <c r="B40" s="6"/>
      <c r="C40" s="6">
        <f t="shared" si="2"/>
        <v>7.1639509337768228</v>
      </c>
      <c r="D40" s="6"/>
      <c r="E40" s="13"/>
      <c r="F40" s="13"/>
      <c r="G40" s="13"/>
      <c r="H40" s="13"/>
      <c r="I40" s="13"/>
      <c r="J40" s="13"/>
      <c r="K40" s="13"/>
      <c r="L40" s="13"/>
      <c r="M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x14ac:dyDescent="0.25">
      <c r="A41" s="6">
        <v>1.4249999999999996</v>
      </c>
      <c r="B41" s="6"/>
      <c r="C41" s="6">
        <f t="shared" si="2"/>
        <v>7.0499397444394472</v>
      </c>
      <c r="D41" s="6"/>
      <c r="E41" s="13"/>
      <c r="F41" s="13"/>
      <c r="G41" s="13"/>
      <c r="H41" s="13"/>
      <c r="I41" s="13"/>
      <c r="J41" s="13"/>
      <c r="K41" s="13"/>
      <c r="L41" s="13"/>
      <c r="M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x14ac:dyDescent="0.25">
      <c r="A42" s="10">
        <v>1.476</v>
      </c>
      <c r="B42" s="6"/>
      <c r="C42" s="7">
        <f t="shared" si="2"/>
        <v>6.9699971487876082</v>
      </c>
      <c r="D42" s="6"/>
      <c r="E42" s="13"/>
      <c r="F42" s="13"/>
      <c r="G42" s="13"/>
      <c r="H42" s="13"/>
      <c r="I42" s="13"/>
      <c r="J42" s="13"/>
      <c r="K42" s="13"/>
      <c r="L42" s="13"/>
      <c r="M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x14ac:dyDescent="0.25">
      <c r="A43" s="6">
        <v>1.5749999999999995</v>
      </c>
      <c r="B43" s="6"/>
      <c r="C43" s="6">
        <f t="shared" si="2"/>
        <v>6.8104157036992117</v>
      </c>
      <c r="D43" s="6"/>
      <c r="E43" s="13"/>
      <c r="F43" s="13"/>
      <c r="G43" s="13"/>
      <c r="H43" s="13"/>
      <c r="I43" s="13"/>
      <c r="J43" s="13"/>
      <c r="K43" s="13"/>
      <c r="L43" s="13"/>
      <c r="M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x14ac:dyDescent="0.25">
      <c r="A44" s="6">
        <v>1.6499999999999995</v>
      </c>
      <c r="B44" s="6"/>
      <c r="C44" s="6">
        <f t="shared" si="2"/>
        <v>6.6865209312586789</v>
      </c>
      <c r="D44" s="6"/>
      <c r="E44" s="13"/>
      <c r="F44" s="13"/>
      <c r="G44" s="13"/>
      <c r="H44" s="13"/>
      <c r="I44" s="13"/>
      <c r="J44" s="13"/>
      <c r="K44" s="13"/>
      <c r="L44" s="13"/>
      <c r="M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x14ac:dyDescent="0.25">
      <c r="A45" s="6">
        <v>1.7249999999999994</v>
      </c>
      <c r="B45" s="6"/>
      <c r="C45" s="6">
        <f t="shared" si="2"/>
        <v>6.5607090675721</v>
      </c>
      <c r="D45" s="6"/>
      <c r="E45" s="13"/>
      <c r="F45" s="13"/>
      <c r="G45" s="13"/>
      <c r="H45" s="13"/>
      <c r="I45" s="13"/>
      <c r="J45" s="13"/>
      <c r="K45" s="13"/>
      <c r="L45" s="13"/>
      <c r="M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x14ac:dyDescent="0.25">
      <c r="A46" s="6">
        <v>1.7999999999999994</v>
      </c>
      <c r="B46" s="6"/>
      <c r="C46" s="6">
        <f t="shared" si="2"/>
        <v>6.4334495052253828</v>
      </c>
      <c r="D46" s="6"/>
      <c r="E46" s="13"/>
      <c r="F46" s="13"/>
      <c r="G46" s="13"/>
      <c r="H46" s="13"/>
      <c r="I46" s="13"/>
      <c r="J46" s="13"/>
      <c r="K46" s="13"/>
      <c r="L46" s="13"/>
      <c r="M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x14ac:dyDescent="0.25">
      <c r="A47" s="6">
        <v>1.8749999999999993</v>
      </c>
      <c r="B47" s="6"/>
      <c r="C47" s="6">
        <f t="shared" si="2"/>
        <v>6.3051085628608714</v>
      </c>
      <c r="D47" s="6"/>
      <c r="E47" s="13"/>
      <c r="F47" s="13"/>
      <c r="G47" s="13"/>
      <c r="H47" s="13"/>
      <c r="I47" s="13"/>
      <c r="J47" s="13"/>
      <c r="K47" s="13"/>
      <c r="L47" s="13"/>
      <c r="M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x14ac:dyDescent="0.25">
      <c r="A48" s="6">
        <v>1.9499999999999993</v>
      </c>
      <c r="B48" s="6"/>
      <c r="C48" s="6">
        <f t="shared" si="2"/>
        <v>6.175970054187518</v>
      </c>
      <c r="D48" s="6"/>
      <c r="E48" s="13"/>
      <c r="F48" s="13"/>
      <c r="G48" s="13"/>
      <c r="H48" s="13"/>
      <c r="I48" s="13"/>
      <c r="J48" s="13"/>
      <c r="K48" s="13"/>
      <c r="L48" s="13"/>
      <c r="M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x14ac:dyDescent="0.25">
      <c r="A49" s="6">
        <v>2.0249999999999995</v>
      </c>
      <c r="B49" s="6"/>
      <c r="C49" s="6">
        <f t="shared" si="2"/>
        <v>6.0462538573285149</v>
      </c>
      <c r="D49" s="6"/>
      <c r="E49" s="13"/>
      <c r="F49" s="13"/>
      <c r="G49" s="13"/>
      <c r="H49" s="13"/>
      <c r="I49" s="13"/>
      <c r="J49" s="13"/>
      <c r="K49" s="13"/>
      <c r="L49" s="13"/>
      <c r="M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x14ac:dyDescent="0.25">
      <c r="A50" s="6">
        <v>2.0999999999999996</v>
      </c>
      <c r="B50" s="6"/>
      <c r="C50" s="6">
        <f t="shared" si="2"/>
        <v>5.9161318805030616</v>
      </c>
      <c r="D50" s="6"/>
      <c r="E50" s="13"/>
      <c r="F50" s="13"/>
      <c r="G50" s="13"/>
      <c r="H50" s="13"/>
      <c r="I50" s="13"/>
      <c r="J50" s="13"/>
      <c r="K50" s="13"/>
      <c r="L50" s="13"/>
      <c r="M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x14ac:dyDescent="0.25">
      <c r="A51" s="6">
        <v>2.1749999999999998</v>
      </c>
      <c r="B51" s="6"/>
      <c r="C51" s="6">
        <f t="shared" si="2"/>
        <v>5.785741493560181</v>
      </c>
      <c r="D51" s="6"/>
      <c r="E51" s="13"/>
      <c r="F51" s="13"/>
      <c r="G51" s="13"/>
      <c r="H51" s="13"/>
      <c r="I51" s="13"/>
      <c r="J51" s="13"/>
      <c r="K51" s="13"/>
      <c r="L51" s="13"/>
      <c r="M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x14ac:dyDescent="0.25">
      <c r="A52" s="6">
        <v>2.25</v>
      </c>
      <c r="B52" s="6"/>
      <c r="C52" s="6">
        <f t="shared" si="2"/>
        <v>5.6551968349828252</v>
      </c>
      <c r="D52" s="6"/>
      <c r="E52" s="13"/>
      <c r="F52" s="13"/>
      <c r="G52" s="13"/>
      <c r="H52" s="13"/>
      <c r="I52" s="13"/>
      <c r="J52" s="13"/>
      <c r="K52" s="13"/>
      <c r="L52" s="13"/>
      <c r="M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x14ac:dyDescent="0.25">
      <c r="A53" s="6">
        <v>2.3250000000000002</v>
      </c>
      <c r="B53" s="6"/>
      <c r="C53" s="6">
        <f t="shared" si="2"/>
        <v>5.5245985512002065</v>
      </c>
      <c r="D53" s="6"/>
      <c r="E53" s="13"/>
      <c r="F53" s="13"/>
      <c r="G53" s="13"/>
      <c r="H53" s="13"/>
      <c r="I53" s="13"/>
      <c r="J53" s="13"/>
      <c r="K53" s="13"/>
      <c r="L53" s="13"/>
      <c r="M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x14ac:dyDescent="0.25">
      <c r="A54" s="6">
        <v>2.4000000000000004</v>
      </c>
      <c r="B54" s="6"/>
      <c r="C54" s="6">
        <f t="shared" si="2"/>
        <v>5.3940425748375667</v>
      </c>
      <c r="D54" s="6"/>
      <c r="E54" s="13"/>
      <c r="F54" s="13"/>
      <c r="G54" s="13"/>
      <c r="H54" s="13"/>
      <c r="I54" s="13"/>
      <c r="J54" s="13"/>
      <c r="K54" s="13"/>
      <c r="L54" s="13"/>
      <c r="M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x14ac:dyDescent="0.25">
      <c r="A55" s="6">
        <v>2.4750000000000005</v>
      </c>
      <c r="B55" s="6"/>
      <c r="C55" s="6">
        <f t="shared" si="2"/>
        <v>5.2636285584884028</v>
      </c>
      <c r="D55" s="6"/>
      <c r="E55" s="13"/>
      <c r="F55" s="13"/>
      <c r="G55" s="13"/>
      <c r="H55" s="13"/>
      <c r="I55" s="13"/>
      <c r="J55" s="13"/>
      <c r="K55" s="13"/>
      <c r="L55" s="13"/>
      <c r="M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x14ac:dyDescent="0.25">
      <c r="A56" s="6">
        <v>2.5500000000000007</v>
      </c>
      <c r="B56" s="6"/>
      <c r="C56" s="6">
        <f t="shared" si="2"/>
        <v>5.1334685807103861</v>
      </c>
      <c r="D56" s="6"/>
      <c r="E56" s="13"/>
      <c r="F56" s="13"/>
      <c r="G56" s="13"/>
      <c r="H56" s="13"/>
      <c r="I56" s="13"/>
      <c r="J56" s="13"/>
      <c r="K56" s="13"/>
      <c r="L56" s="13"/>
      <c r="M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x14ac:dyDescent="0.25">
      <c r="A57" s="6">
        <v>2.6250000000000009</v>
      </c>
      <c r="B57" s="6"/>
      <c r="C57" s="6">
        <f t="shared" si="2"/>
        <v>5.0036967410005273</v>
      </c>
      <c r="D57" s="6"/>
      <c r="E57" s="13"/>
      <c r="F57" s="13"/>
      <c r="G57" s="13"/>
      <c r="H57" s="13"/>
      <c r="I57" s="13"/>
      <c r="J57" s="13"/>
      <c r="K57" s="13"/>
      <c r="L57" s="13"/>
      <c r="M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 x14ac:dyDescent="0.25">
      <c r="A58" s="6">
        <v>2.7000000000000011</v>
      </c>
      <c r="B58" s="6"/>
      <c r="C58" s="6">
        <f t="shared" si="2"/>
        <v>4.8744802528130968</v>
      </c>
      <c r="D58" s="6"/>
      <c r="E58" s="13"/>
      <c r="F58" s="13"/>
      <c r="G58" s="13"/>
      <c r="H58" s="13"/>
      <c r="I58" s="13"/>
      <c r="J58" s="13"/>
      <c r="K58" s="13"/>
      <c r="L58" s="13"/>
      <c r="M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x14ac:dyDescent="0.25">
      <c r="A59" s="6">
        <v>2.7750000000000012</v>
      </c>
      <c r="B59" s="6"/>
      <c r="C59" s="6">
        <f t="shared" si="2"/>
        <v>4.7460326009175189</v>
      </c>
      <c r="D59" s="6"/>
      <c r="E59" s="13"/>
      <c r="F59" s="13"/>
      <c r="G59" s="13"/>
      <c r="H59" s="13"/>
      <c r="I59" s="13"/>
      <c r="J59" s="13"/>
      <c r="K59" s="13"/>
      <c r="L59" s="13"/>
      <c r="M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x14ac:dyDescent="0.25">
      <c r="A60" s="6">
        <v>2.8500000000000014</v>
      </c>
      <c r="B60" s="6"/>
      <c r="C60" s="6">
        <f t="shared" si="2"/>
        <v>4.6186291976977909</v>
      </c>
      <c r="D60" s="6"/>
      <c r="E60" s="13"/>
      <c r="F60" s="13"/>
      <c r="G60" s="13"/>
      <c r="H60" s="13"/>
      <c r="I60" s="13"/>
      <c r="J60" s="13"/>
      <c r="K60" s="13"/>
      <c r="L60" s="13"/>
      <c r="M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x14ac:dyDescent="0.25">
      <c r="A61" s="6">
        <v>2.9250000000000016</v>
      </c>
      <c r="B61" s="6"/>
      <c r="C61" s="6">
        <f t="shared" si="2"/>
        <v>4.4926256618750076</v>
      </c>
      <c r="D61" s="6"/>
      <c r="E61" s="13"/>
      <c r="F61" s="13"/>
      <c r="G61" s="13"/>
      <c r="H61" s="13"/>
      <c r="I61" s="13"/>
      <c r="J61" s="13"/>
      <c r="K61" s="13"/>
      <c r="L61" s="13"/>
      <c r="M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x14ac:dyDescent="0.25">
      <c r="A62" s="6">
        <v>3.0000000000000018</v>
      </c>
      <c r="B62" s="6"/>
      <c r="C62" s="6">
        <f t="shared" si="2"/>
        <v>4.3684782173213925</v>
      </c>
      <c r="D62" s="6"/>
      <c r="E62" s="13"/>
      <c r="F62" s="13"/>
      <c r="G62" s="13"/>
      <c r="H62" s="13"/>
      <c r="I62" s="13"/>
      <c r="J62" s="13"/>
      <c r="K62" s="13"/>
      <c r="L62" s="13"/>
      <c r="M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x14ac:dyDescent="0.25">
      <c r="A63" s="6">
        <v>3.075000000000002</v>
      </c>
      <c r="B63" s="6"/>
      <c r="C63" s="6">
        <f t="shared" si="2"/>
        <v>4.2467645967722065</v>
      </c>
      <c r="D63" s="6"/>
      <c r="E63" s="13"/>
      <c r="F63" s="13"/>
      <c r="G63" s="13"/>
      <c r="H63" s="13"/>
      <c r="I63" s="13"/>
      <c r="J63" s="13"/>
      <c r="K63" s="13"/>
      <c r="L63" s="13"/>
      <c r="M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x14ac:dyDescent="0.25">
      <c r="A64" s="6">
        <v>3.1500000000000021</v>
      </c>
      <c r="B64" s="6"/>
      <c r="C64" s="6">
        <f t="shared" si="2"/>
        <v>4.1282020784154234</v>
      </c>
      <c r="D64" s="6"/>
      <c r="E64" s="13"/>
      <c r="F64" s="13"/>
      <c r="G64" s="13"/>
      <c r="H64" s="13"/>
      <c r="I64" s="13"/>
      <c r="J64" s="13"/>
      <c r="K64" s="13"/>
      <c r="L64" s="13"/>
      <c r="M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 x14ac:dyDescent="0.25">
      <c r="A65" s="6">
        <v>3.2250000000000023</v>
      </c>
      <c r="B65" s="6"/>
      <c r="C65" s="6">
        <f t="shared" si="2"/>
        <v>4.0136568843019047</v>
      </c>
      <c r="D65" s="6"/>
      <c r="E65" s="13"/>
      <c r="F65" s="13"/>
      <c r="G65" s="13"/>
      <c r="H65" s="13"/>
      <c r="I65" s="13"/>
      <c r="J65" s="13"/>
      <c r="K65" s="13"/>
      <c r="L65" s="13"/>
      <c r="M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 x14ac:dyDescent="0.25">
      <c r="A66" s="6">
        <v>3.3000000000000025</v>
      </c>
      <c r="B66" s="6"/>
      <c r="C66" s="6">
        <f t="shared" si="2"/>
        <v>3.9041365621612059</v>
      </c>
      <c r="D66" s="6"/>
      <c r="E66" s="13"/>
      <c r="F66" s="13"/>
      <c r="G66" s="13"/>
      <c r="H66" s="13"/>
      <c r="I66" s="13"/>
      <c r="J66" s="13"/>
      <c r="K66" s="13"/>
      <c r="L66" s="13"/>
      <c r="M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 x14ac:dyDescent="0.25">
      <c r="A67" s="6">
        <v>3.3750000000000027</v>
      </c>
      <c r="B67" s="6"/>
      <c r="C67" s="6">
        <f t="shared" si="2"/>
        <v>3.8007553764414945</v>
      </c>
      <c r="D67" s="6"/>
      <c r="E67" s="13"/>
      <c r="F67" s="13"/>
      <c r="G67" s="13"/>
      <c r="H67" s="13"/>
      <c r="I67" s="13"/>
      <c r="J67" s="13"/>
      <c r="K67" s="13"/>
      <c r="L67" s="13"/>
      <c r="M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1:33" x14ac:dyDescent="0.25">
      <c r="A68" s="6">
        <v>3.4500000000000028</v>
      </c>
      <c r="B68" s="6"/>
      <c r="C68" s="6">
        <f t="shared" si="2"/>
        <v>3.7046642978185909</v>
      </c>
      <c r="D68" s="6"/>
      <c r="E68" s="13"/>
      <c r="F68" s="13"/>
      <c r="G68" s="13"/>
      <c r="H68" s="13"/>
      <c r="I68" s="13"/>
      <c r="J68" s="13"/>
      <c r="K68" s="13"/>
      <c r="L68" s="13"/>
      <c r="M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1:33" x14ac:dyDescent="0.25">
      <c r="A69" s="6">
        <v>3.525000000000003</v>
      </c>
      <c r="B69" s="6"/>
      <c r="C69" s="6">
        <f t="shared" si="2"/>
        <v>3.6169442896571189</v>
      </c>
      <c r="D69" s="6"/>
      <c r="E69" s="13"/>
      <c r="F69" s="13"/>
      <c r="G69" s="13"/>
      <c r="H69" s="13"/>
      <c r="I69" s="13"/>
      <c r="J69" s="13"/>
      <c r="K69" s="13"/>
      <c r="L69" s="13"/>
      <c r="M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1:33" x14ac:dyDescent="0.25">
      <c r="A70" s="6">
        <v>3.6000000000000032</v>
      </c>
      <c r="B70" s="6"/>
      <c r="C70" s="6">
        <f t="shared" si="2"/>
        <v>3.5384748112441113</v>
      </c>
      <c r="D70" s="6"/>
      <c r="E70" s="13"/>
      <c r="F70" s="13"/>
      <c r="G70" s="13"/>
      <c r="H70" s="13"/>
      <c r="I70" s="13"/>
      <c r="J70" s="13"/>
      <c r="K70" s="13"/>
      <c r="L70" s="13"/>
      <c r="M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 x14ac:dyDescent="0.25">
      <c r="A71" s="6">
        <v>3.6750000000000034</v>
      </c>
      <c r="B71" s="6"/>
      <c r="C71" s="6">
        <f t="shared" si="2"/>
        <v>3.4698048496717475</v>
      </c>
      <c r="D71" s="6"/>
      <c r="E71" s="13"/>
      <c r="F71" s="13"/>
      <c r="G71" s="13"/>
      <c r="H71" s="13"/>
      <c r="I71" s="13"/>
      <c r="J71" s="13"/>
      <c r="K71" s="13"/>
      <c r="L71" s="13"/>
      <c r="M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 x14ac:dyDescent="0.25">
      <c r="A72" s="6">
        <v>3.7500000000000036</v>
      </c>
      <c r="B72" s="6"/>
      <c r="C72" s="6">
        <f t="shared" si="2"/>
        <v>3.4110625583249279</v>
      </c>
      <c r="D72" s="6"/>
      <c r="E72" s="13"/>
      <c r="F72" s="13"/>
      <c r="G72" s="13"/>
      <c r="H72" s="13"/>
      <c r="I72" s="13"/>
      <c r="J72" s="13"/>
      <c r="K72" s="13"/>
      <c r="L72" s="13"/>
      <c r="M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 x14ac:dyDescent="0.25">
      <c r="A73" s="6">
        <v>3.8250000000000037</v>
      </c>
      <c r="B73" s="6"/>
      <c r="C73" s="6">
        <f t="shared" si="2"/>
        <v>3.3619331189640231</v>
      </c>
      <c r="D73" s="6"/>
      <c r="E73" s="13"/>
      <c r="F73" s="13"/>
      <c r="G73" s="13"/>
      <c r="H73" s="13"/>
      <c r="I73" s="13"/>
      <c r="J73" s="13"/>
      <c r="K73" s="13"/>
      <c r="L73" s="13"/>
      <c r="M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 x14ac:dyDescent="0.25">
      <c r="A74" s="6">
        <v>3.9000000000000039</v>
      </c>
      <c r="B74" s="6"/>
      <c r="C74" s="6">
        <f t="shared" si="2"/>
        <v>3.3217125704121262</v>
      </c>
      <c r="D74" s="6"/>
      <c r="E74" s="13"/>
      <c r="F74" s="13"/>
      <c r="G74" s="13"/>
      <c r="H74" s="13"/>
      <c r="I74" s="13"/>
      <c r="J74" s="13"/>
      <c r="K74" s="13"/>
      <c r="L74" s="13"/>
      <c r="M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 x14ac:dyDescent="0.25">
      <c r="A75" s="6">
        <v>3.9750000000000041</v>
      </c>
      <c r="B75" s="6"/>
      <c r="C75" s="6">
        <f t="shared" si="2"/>
        <v>3.2894191242085564</v>
      </c>
      <c r="D75" s="6"/>
      <c r="E75" s="13"/>
      <c r="F75" s="13"/>
      <c r="G75" s="13"/>
      <c r="H75" s="13"/>
      <c r="I75" s="13"/>
      <c r="J75" s="13"/>
      <c r="K75" s="13"/>
      <c r="L75" s="13"/>
      <c r="M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3" x14ac:dyDescent="0.25">
      <c r="A76" s="6">
        <v>4.0500000000000043</v>
      </c>
      <c r="B76" s="6"/>
      <c r="C76" s="6">
        <f t="shared" si="2"/>
        <v>3.2639274412536361</v>
      </c>
      <c r="D76" s="6"/>
      <c r="E76" s="13"/>
      <c r="F76" s="13"/>
      <c r="G76" s="13"/>
      <c r="H76" s="13"/>
      <c r="I76" s="13"/>
      <c r="J76" s="13"/>
      <c r="K76" s="13"/>
      <c r="L76" s="13"/>
      <c r="M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1:33" x14ac:dyDescent="0.25">
      <c r="A77" s="6">
        <v>4.1250000000000044</v>
      </c>
      <c r="B77" s="6"/>
      <c r="C77" s="6">
        <f t="shared" si="2"/>
        <v>3.2440920777642939</v>
      </c>
      <c r="D77" s="6"/>
      <c r="E77" s="13"/>
      <c r="F77" s="13"/>
      <c r="G77" s="13"/>
      <c r="H77" s="13"/>
      <c r="I77" s="13"/>
      <c r="J77" s="13"/>
      <c r="K77" s="13"/>
      <c r="L77" s="13"/>
      <c r="M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pans="1:33" x14ac:dyDescent="0.25">
      <c r="A78" s="6">
        <v>4.2000000000000046</v>
      </c>
      <c r="B78" s="6"/>
      <c r="C78" s="6">
        <f t="shared" si="2"/>
        <v>3.2288391561423211</v>
      </c>
      <c r="D78" s="6"/>
      <c r="E78" s="13"/>
      <c r="F78" s="13"/>
      <c r="G78" s="13"/>
      <c r="H78" s="13"/>
      <c r="I78" s="13"/>
      <c r="J78" s="13"/>
      <c r="K78" s="13"/>
      <c r="L78" s="13"/>
      <c r="M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1:33" x14ac:dyDescent="0.25">
      <c r="A79" s="6">
        <v>4.2750000000000048</v>
      </c>
      <c r="B79" s="6"/>
      <c r="C79" s="6">
        <f t="shared" si="2"/>
        <v>3.2172206237507832</v>
      </c>
      <c r="D79" s="6"/>
      <c r="E79" s="13"/>
      <c r="F79" s="13"/>
      <c r="G79" s="13"/>
      <c r="H79" s="13"/>
      <c r="I79" s="13"/>
      <c r="J79" s="13"/>
      <c r="K79" s="13"/>
      <c r="L79" s="13"/>
      <c r="M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spans="1:33" x14ac:dyDescent="0.25">
      <c r="A80" s="6">
        <v>4.350000000000005</v>
      </c>
      <c r="B80" s="6"/>
      <c r="C80" s="6">
        <f t="shared" si="2"/>
        <v>3.2084362401581692</v>
      </c>
      <c r="D80" s="6"/>
      <c r="E80" s="13"/>
      <c r="F80" s="13"/>
      <c r="G80" s="13"/>
      <c r="H80" s="13"/>
      <c r="I80" s="13"/>
      <c r="J80" s="13"/>
      <c r="K80" s="13"/>
      <c r="L80" s="13"/>
      <c r="M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1:33" x14ac:dyDescent="0.25">
      <c r="A81" s="6">
        <v>4.4250000000000052</v>
      </c>
      <c r="B81" s="6"/>
      <c r="C81" s="6">
        <f t="shared" si="2"/>
        <v>3.201832936380669</v>
      </c>
      <c r="D81" s="6"/>
      <c r="E81" s="13"/>
      <c r="F81" s="13"/>
      <c r="G81" s="13"/>
      <c r="H81" s="13"/>
      <c r="I81" s="13"/>
      <c r="J81" s="13"/>
      <c r="K81" s="13"/>
      <c r="L81" s="13"/>
      <c r="M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pans="1:33" x14ac:dyDescent="0.25">
      <c r="A82" s="6">
        <v>4.5000000000000053</v>
      </c>
      <c r="B82" s="6"/>
      <c r="C82" s="6">
        <f t="shared" si="2"/>
        <v>3.1968910979585679</v>
      </c>
      <c r="D82" s="6"/>
      <c r="E82" s="13"/>
      <c r="F82" s="13"/>
      <c r="G82" s="13"/>
      <c r="H82" s="13"/>
      <c r="I82" s="13"/>
      <c r="J82" s="13"/>
      <c r="K82" s="13"/>
      <c r="L82" s="13"/>
      <c r="M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</row>
    <row r="83" spans="1:33" x14ac:dyDescent="0.25">
      <c r="A83" s="6">
        <v>4.5750000000000055</v>
      </c>
      <c r="B83" s="6"/>
      <c r="C83" s="6">
        <f t="shared" si="2"/>
        <v>3.1932050896688309</v>
      </c>
      <c r="D83" s="6"/>
      <c r="E83" s="13"/>
      <c r="F83" s="13"/>
      <c r="G83" s="13"/>
      <c r="H83" s="13"/>
      <c r="I83" s="13"/>
      <c r="J83" s="13"/>
      <c r="K83" s="13"/>
      <c r="L83" s="13"/>
      <c r="M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3" x14ac:dyDescent="0.25">
      <c r="A84" s="6">
        <v>4.6500000000000057</v>
      </c>
      <c r="B84" s="6"/>
      <c r="C84" s="6">
        <f t="shared" si="2"/>
        <v>3.1904627336338742</v>
      </c>
      <c r="D84" s="6"/>
      <c r="E84" s="13"/>
      <c r="F84" s="13"/>
      <c r="G84" s="13"/>
      <c r="H84" s="13"/>
      <c r="I84" s="13"/>
      <c r="J84" s="13"/>
      <c r="K84" s="13"/>
      <c r="L84" s="13"/>
      <c r="M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x14ac:dyDescent="0.25">
      <c r="A85" s="6">
        <v>4.7250000000000059</v>
      </c>
      <c r="B85" s="6"/>
      <c r="C85" s="6">
        <f t="shared" si="2"/>
        <v>3.1884263186422661</v>
      </c>
      <c r="D85" s="6"/>
      <c r="E85" s="13"/>
      <c r="F85" s="13"/>
      <c r="G85" s="13"/>
      <c r="H85" s="13"/>
      <c r="I85" s="13"/>
      <c r="J85" s="13"/>
      <c r="K85" s="13"/>
      <c r="L85" s="13"/>
      <c r="M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x14ac:dyDescent="0.25">
      <c r="A86" s="6">
        <v>4.800000000000006</v>
      </c>
      <c r="B86" s="6"/>
      <c r="C86" s="6">
        <f t="shared" si="2"/>
        <v>3.1869162648530938</v>
      </c>
      <c r="D86" s="6"/>
      <c r="E86" s="13"/>
      <c r="F86" s="13"/>
      <c r="G86" s="13"/>
      <c r="H86" s="13"/>
      <c r="I86" s="13"/>
      <c r="J86" s="13"/>
      <c r="K86" s="13"/>
      <c r="L86" s="13"/>
      <c r="M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</row>
    <row r="87" spans="1:33" x14ac:dyDescent="0.25">
      <c r="A87" s="6">
        <v>4.8750000000000062</v>
      </c>
      <c r="B87" s="6"/>
      <c r="C87" s="6">
        <f t="shared" ref="C87:C121" si="3" xml:space="preserve"> LOG((10^$G$5 - 10^$G$4) * EXP(-$G$3 *A87 ) * ( EXP($G$3 * $G$2))/(1+(EXP($G$3 * $G$2) - 1) *EXP(-$G$3*A87))+ 10^$G$4)</f>
        <v>3.1857977042296248</v>
      </c>
      <c r="D87" s="6"/>
      <c r="E87" s="13"/>
      <c r="F87" s="13"/>
      <c r="G87" s="13"/>
      <c r="H87" s="13"/>
      <c r="I87" s="13"/>
      <c r="J87" s="13"/>
      <c r="K87" s="13"/>
      <c r="L87" s="13"/>
      <c r="M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</row>
    <row r="88" spans="1:33" x14ac:dyDescent="0.25">
      <c r="A88" s="6">
        <v>4.9500000000000064</v>
      </c>
      <c r="B88" s="6"/>
      <c r="C88" s="6">
        <f t="shared" si="3"/>
        <v>3.1849697896870763</v>
      </c>
      <c r="D88" s="6"/>
      <c r="E88" s="13"/>
      <c r="F88" s="13"/>
      <c r="G88" s="13"/>
      <c r="H88" s="13"/>
      <c r="I88" s="13"/>
      <c r="J88" s="13"/>
      <c r="K88" s="13"/>
      <c r="L88" s="13"/>
      <c r="M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x14ac:dyDescent="0.25">
      <c r="A89" s="6">
        <v>5.0250000000000066</v>
      </c>
      <c r="B89" s="6"/>
      <c r="C89" s="6">
        <f t="shared" si="3"/>
        <v>3.1843573569480359</v>
      </c>
      <c r="D89" s="6"/>
      <c r="E89" s="13"/>
      <c r="F89" s="13"/>
      <c r="G89" s="13"/>
      <c r="H89" s="13"/>
      <c r="I89" s="13"/>
      <c r="J89" s="13"/>
      <c r="K89" s="13"/>
      <c r="L89" s="13"/>
      <c r="M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</row>
    <row r="90" spans="1:33" x14ac:dyDescent="0.25">
      <c r="A90" s="6">
        <v>5.1000000000000068</v>
      </c>
      <c r="B90" s="6"/>
      <c r="C90" s="6">
        <f t="shared" si="3"/>
        <v>3.1839045180453889</v>
      </c>
      <c r="D90" s="6"/>
      <c r="E90" s="13"/>
      <c r="F90" s="13"/>
      <c r="G90" s="13"/>
      <c r="H90" s="13"/>
      <c r="I90" s="13"/>
      <c r="J90" s="13"/>
      <c r="K90" s="13"/>
      <c r="L90" s="13"/>
      <c r="M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</row>
    <row r="91" spans="1:33" x14ac:dyDescent="0.25">
      <c r="A91" s="6">
        <v>5.1750000000000069</v>
      </c>
      <c r="B91" s="6"/>
      <c r="C91" s="6">
        <f t="shared" si="3"/>
        <v>3.1835697914695524</v>
      </c>
      <c r="D91" s="6"/>
      <c r="E91" s="13"/>
      <c r="F91" s="13"/>
      <c r="G91" s="13"/>
      <c r="H91" s="13"/>
      <c r="I91" s="13"/>
      <c r="J91" s="13"/>
      <c r="K91" s="13"/>
      <c r="L91" s="13"/>
      <c r="M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x14ac:dyDescent="0.25">
      <c r="A92" s="6">
        <v>5.2500000000000071</v>
      </c>
      <c r="B92" s="6"/>
      <c r="C92" s="6">
        <f t="shared" si="3"/>
        <v>3.1833224289391864</v>
      </c>
      <c r="D92" s="6"/>
      <c r="E92" s="13"/>
      <c r="F92" s="13"/>
      <c r="G92" s="13"/>
      <c r="H92" s="13"/>
      <c r="I92" s="13"/>
      <c r="J92" s="13"/>
      <c r="K92" s="13"/>
      <c r="L92" s="13"/>
      <c r="M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x14ac:dyDescent="0.25">
      <c r="A93" s="6">
        <v>5.3250000000000073</v>
      </c>
      <c r="B93" s="6"/>
      <c r="C93" s="6">
        <f t="shared" si="3"/>
        <v>3.1831396603113915</v>
      </c>
      <c r="D93" s="6"/>
      <c r="E93" s="13"/>
      <c r="F93" s="13"/>
      <c r="G93" s="13"/>
      <c r="H93" s="13"/>
      <c r="I93" s="13"/>
      <c r="J93" s="13"/>
      <c r="K93" s="13"/>
      <c r="L93" s="13"/>
      <c r="M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x14ac:dyDescent="0.25">
      <c r="A94" s="6">
        <v>5.4000000000000075</v>
      </c>
      <c r="B94" s="6"/>
      <c r="C94" s="6">
        <f t="shared" si="3"/>
        <v>3.1830046356130501</v>
      </c>
      <c r="D94" s="6"/>
      <c r="E94" s="13"/>
      <c r="F94" s="13"/>
      <c r="G94" s="13"/>
      <c r="H94" s="13"/>
      <c r="I94" s="13"/>
      <c r="J94" s="13"/>
      <c r="K94" s="13"/>
      <c r="L94" s="13"/>
      <c r="M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x14ac:dyDescent="0.25">
      <c r="A95" s="6">
        <v>5.4750000000000076</v>
      </c>
      <c r="B95" s="6"/>
      <c r="C95" s="6">
        <f t="shared" si="3"/>
        <v>3.1829048924203618</v>
      </c>
      <c r="D95" s="6"/>
      <c r="E95" s="13"/>
      <c r="F95" s="13"/>
      <c r="G95" s="13"/>
      <c r="H95" s="13"/>
      <c r="I95" s="13"/>
      <c r="J95" s="13"/>
      <c r="K95" s="13"/>
      <c r="L95" s="13"/>
      <c r="M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x14ac:dyDescent="0.25">
      <c r="A96" s="6">
        <v>5.5500000000000078</v>
      </c>
      <c r="B96" s="6"/>
      <c r="C96" s="6">
        <f t="shared" si="3"/>
        <v>3.1828312169971422</v>
      </c>
      <c r="D96" s="6"/>
      <c r="E96" s="13"/>
      <c r="F96" s="13"/>
      <c r="G96" s="13"/>
      <c r="H96" s="13"/>
      <c r="I96" s="13"/>
      <c r="J96" s="13"/>
      <c r="K96" s="13"/>
      <c r="L96" s="13"/>
      <c r="M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x14ac:dyDescent="0.25">
      <c r="A97" s="6">
        <v>5.625000000000008</v>
      </c>
      <c r="B97" s="6"/>
      <c r="C97" s="6">
        <f t="shared" si="3"/>
        <v>3.1827767994014833</v>
      </c>
      <c r="D97" s="6"/>
      <c r="E97" s="13"/>
      <c r="F97" s="13"/>
      <c r="G97" s="13"/>
      <c r="H97" s="13"/>
      <c r="I97" s="13"/>
      <c r="J97" s="13"/>
      <c r="K97" s="13"/>
      <c r="L97" s="13"/>
      <c r="M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x14ac:dyDescent="0.25">
      <c r="A98" s="6">
        <v>5.7000000000000082</v>
      </c>
      <c r="B98" s="6"/>
      <c r="C98" s="6">
        <f t="shared" si="3"/>
        <v>3.1827366074293053</v>
      </c>
      <c r="D98" s="6"/>
      <c r="E98" s="13"/>
      <c r="F98" s="13"/>
      <c r="G98" s="13"/>
      <c r="H98" s="13"/>
      <c r="I98" s="13"/>
      <c r="J98" s="13"/>
      <c r="K98" s="13"/>
      <c r="L98" s="13"/>
      <c r="M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x14ac:dyDescent="0.25">
      <c r="A99" s="6">
        <v>5.7750000000000083</v>
      </c>
      <c r="B99" s="6"/>
      <c r="C99" s="6">
        <f t="shared" si="3"/>
        <v>3.1827069231220841</v>
      </c>
      <c r="D99" s="6"/>
      <c r="E99" s="13"/>
      <c r="F99" s="13"/>
      <c r="G99" s="13"/>
      <c r="H99" s="13"/>
      <c r="I99" s="13"/>
      <c r="J99" s="13"/>
      <c r="K99" s="13"/>
      <c r="L99" s="13"/>
      <c r="M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</row>
    <row r="100" spans="1:33" x14ac:dyDescent="0.25">
      <c r="A100" s="6">
        <v>5.8500000000000085</v>
      </c>
      <c r="B100" s="6"/>
      <c r="C100" s="6">
        <f t="shared" si="3"/>
        <v>3.1826849998495019</v>
      </c>
      <c r="D100" s="6"/>
      <c r="E100" s="13"/>
      <c r="F100" s="13"/>
      <c r="G100" s="13"/>
      <c r="H100" s="13"/>
      <c r="I100" s="13"/>
      <c r="J100" s="13"/>
      <c r="K100" s="13"/>
      <c r="L100" s="13"/>
      <c r="M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</row>
    <row r="101" spans="1:33" x14ac:dyDescent="0.25">
      <c r="A101" s="6">
        <v>5.9250000000000087</v>
      </c>
      <c r="B101" s="6"/>
      <c r="C101" s="6">
        <f t="shared" si="3"/>
        <v>3.1826688087216262</v>
      </c>
      <c r="D101" s="6"/>
      <c r="E101" s="13"/>
      <c r="F101" s="13"/>
      <c r="G101" s="13"/>
      <c r="H101" s="13"/>
      <c r="I101" s="13"/>
      <c r="J101" s="13"/>
      <c r="K101" s="13"/>
      <c r="L101" s="13"/>
      <c r="M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pans="1:33" x14ac:dyDescent="0.25">
      <c r="A102" s="6">
        <v>6.0000000000000089</v>
      </c>
      <c r="B102" s="6"/>
      <c r="C102" s="6">
        <f t="shared" si="3"/>
        <v>3.1826568511266533</v>
      </c>
      <c r="D102" s="6"/>
      <c r="E102" s="13"/>
      <c r="F102" s="13"/>
      <c r="G102" s="13"/>
      <c r="H102" s="13"/>
      <c r="I102" s="13"/>
      <c r="J102" s="13"/>
      <c r="K102" s="13"/>
      <c r="L102" s="13"/>
      <c r="M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</row>
    <row r="103" spans="1:33" x14ac:dyDescent="0.25">
      <c r="A103" s="6">
        <v>6.0750000000000091</v>
      </c>
      <c r="B103" s="6"/>
      <c r="C103" s="6">
        <f t="shared" si="3"/>
        <v>3.1826480201874503</v>
      </c>
      <c r="D103" s="6"/>
      <c r="E103" s="13"/>
      <c r="F103" s="13"/>
      <c r="G103" s="13"/>
      <c r="H103" s="13"/>
      <c r="I103" s="13"/>
      <c r="J103" s="13"/>
      <c r="K103" s="13"/>
      <c r="L103" s="13"/>
      <c r="M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x14ac:dyDescent="0.25">
      <c r="A104" s="6">
        <v>6.1500000000000092</v>
      </c>
      <c r="B104" s="6"/>
      <c r="C104" s="6">
        <f t="shared" si="3"/>
        <v>3.1826414983911095</v>
      </c>
      <c r="D104" s="6"/>
      <c r="E104" s="13"/>
      <c r="F104" s="13"/>
      <c r="G104" s="13"/>
      <c r="H104" s="13"/>
      <c r="I104" s="13"/>
      <c r="J104" s="13"/>
      <c r="K104" s="13"/>
      <c r="L104" s="13"/>
      <c r="M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x14ac:dyDescent="0.25">
      <c r="A105" s="6">
        <v>6.2250000000000094</v>
      </c>
      <c r="B105" s="6"/>
      <c r="C105" s="6">
        <f t="shared" si="3"/>
        <v>3.182636681957665</v>
      </c>
      <c r="D105" s="6"/>
      <c r="E105" s="13"/>
      <c r="F105" s="13"/>
      <c r="G105" s="13"/>
      <c r="H105" s="13"/>
      <c r="I105" s="13"/>
      <c r="J105" s="13"/>
      <c r="K105" s="13"/>
      <c r="L105" s="13"/>
      <c r="M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x14ac:dyDescent="0.25">
      <c r="A106" s="6">
        <v>6.3000000000000096</v>
      </c>
      <c r="B106" s="6"/>
      <c r="C106" s="6">
        <f t="shared" si="3"/>
        <v>3.1826331249695712</v>
      </c>
      <c r="D106" s="6"/>
      <c r="E106" s="13"/>
      <c r="F106" s="13"/>
      <c r="G106" s="13"/>
      <c r="H106" s="13"/>
      <c r="I106" s="13"/>
      <c r="J106" s="13"/>
      <c r="K106" s="13"/>
      <c r="L106" s="13"/>
      <c r="M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</row>
    <row r="107" spans="1:33" x14ac:dyDescent="0.25">
      <c r="A107" s="6">
        <v>6.3750000000000098</v>
      </c>
      <c r="B107" s="6"/>
      <c r="C107" s="6">
        <f t="shared" si="3"/>
        <v>3.1826304981020863</v>
      </c>
      <c r="D107" s="6"/>
      <c r="E107" s="13"/>
      <c r="F107" s="13"/>
      <c r="G107" s="13"/>
      <c r="H107" s="13"/>
      <c r="I107" s="13"/>
      <c r="J107" s="13"/>
      <c r="K107" s="13"/>
      <c r="L107" s="13"/>
      <c r="M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</row>
    <row r="108" spans="1:33" x14ac:dyDescent="0.25">
      <c r="A108" s="6">
        <v>6.4500000000000099</v>
      </c>
      <c r="B108" s="6"/>
      <c r="C108" s="6">
        <f t="shared" si="3"/>
        <v>3.1826285581405931</v>
      </c>
      <c r="D108" s="6"/>
      <c r="E108" s="13"/>
      <c r="F108" s="13"/>
      <c r="G108" s="13"/>
      <c r="H108" s="13"/>
      <c r="I108" s="13"/>
      <c r="J108" s="13"/>
      <c r="K108" s="13"/>
      <c r="L108" s="13"/>
      <c r="M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</row>
    <row r="109" spans="1:33" x14ac:dyDescent="0.25">
      <c r="A109" s="6">
        <v>6.5250000000000101</v>
      </c>
      <c r="B109" s="6"/>
      <c r="C109" s="6">
        <f t="shared" si="3"/>
        <v>3.1826271254663361</v>
      </c>
      <c r="D109" s="6"/>
      <c r="E109" s="13"/>
      <c r="F109" s="13"/>
      <c r="G109" s="13"/>
      <c r="H109" s="13"/>
      <c r="I109" s="13"/>
      <c r="J109" s="13"/>
      <c r="K109" s="13"/>
      <c r="L109" s="13"/>
      <c r="M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</row>
    <row r="110" spans="1:33" x14ac:dyDescent="0.25">
      <c r="A110" s="6">
        <v>6.6000000000000103</v>
      </c>
      <c r="B110" s="6"/>
      <c r="C110" s="6">
        <f t="shared" si="3"/>
        <v>3.1826260674280968</v>
      </c>
      <c r="D110" s="6"/>
      <c r="E110" s="13"/>
      <c r="F110" s="13"/>
      <c r="G110" s="13"/>
      <c r="H110" s="13"/>
      <c r="I110" s="13"/>
      <c r="J110" s="13"/>
      <c r="K110" s="13"/>
      <c r="L110" s="13"/>
      <c r="M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</row>
    <row r="111" spans="1:33" x14ac:dyDescent="0.25">
      <c r="A111" s="6">
        <v>6.6750000000000105</v>
      </c>
      <c r="B111" s="6"/>
      <c r="C111" s="6">
        <f t="shared" si="3"/>
        <v>3.1826252860613136</v>
      </c>
      <c r="D111" s="6"/>
      <c r="E111" s="13"/>
      <c r="F111" s="13"/>
      <c r="G111" s="13"/>
      <c r="H111" s="13"/>
      <c r="I111" s="13"/>
      <c r="J111" s="13"/>
      <c r="K111" s="13"/>
      <c r="L111" s="13"/>
      <c r="M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</row>
    <row r="112" spans="1:33" x14ac:dyDescent="0.25">
      <c r="A112" s="6">
        <v>6.7500000000000107</v>
      </c>
      <c r="B112" s="6"/>
      <c r="C112" s="6">
        <f t="shared" si="3"/>
        <v>3.1826247090181692</v>
      </c>
      <c r="D112" s="6"/>
      <c r="E112" s="13"/>
      <c r="F112" s="13"/>
      <c r="G112" s="13"/>
      <c r="H112" s="13"/>
      <c r="I112" s="13"/>
      <c r="J112" s="13"/>
      <c r="K112" s="13"/>
      <c r="L112" s="13"/>
      <c r="M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</row>
    <row r="113" spans="1:33" x14ac:dyDescent="0.25">
      <c r="A113" s="6">
        <v>6.8250000000000108</v>
      </c>
      <c r="B113" s="6"/>
      <c r="C113" s="6">
        <f t="shared" si="3"/>
        <v>3.182624282869194</v>
      </c>
      <c r="D113" s="6"/>
      <c r="E113" s="13"/>
      <c r="F113" s="13"/>
      <c r="G113" s="13"/>
      <c r="H113" s="13"/>
      <c r="I113" s="13"/>
      <c r="J113" s="13"/>
      <c r="K113" s="13"/>
      <c r="L113" s="13"/>
      <c r="M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</row>
    <row r="114" spans="1:33" x14ac:dyDescent="0.25">
      <c r="A114" s="6">
        <v>6.900000000000011</v>
      </c>
      <c r="B114" s="6"/>
      <c r="C114" s="6">
        <f t="shared" si="3"/>
        <v>3.1826239681563404</v>
      </c>
      <c r="D114" s="6"/>
      <c r="E114" s="13"/>
      <c r="F114" s="13"/>
      <c r="G114" s="13"/>
      <c r="H114" s="13"/>
      <c r="I114" s="13"/>
      <c r="J114" s="13"/>
      <c r="K114" s="13"/>
      <c r="L114" s="13"/>
      <c r="M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</row>
    <row r="115" spans="1:33" x14ac:dyDescent="0.25">
      <c r="A115" s="6">
        <v>6.9750000000000112</v>
      </c>
      <c r="B115" s="6"/>
      <c r="C115" s="6">
        <f t="shared" si="3"/>
        <v>3.1826237357395954</v>
      </c>
      <c r="D115" s="6"/>
      <c r="E115" s="13"/>
      <c r="F115" s="13"/>
      <c r="G115" s="13"/>
      <c r="H115" s="13"/>
      <c r="I115" s="13"/>
      <c r="J115" s="13"/>
      <c r="K115" s="13"/>
      <c r="L115" s="13"/>
      <c r="M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</row>
    <row r="116" spans="1:33" x14ac:dyDescent="0.25">
      <c r="A116" s="6">
        <v>7.0500000000000114</v>
      </c>
      <c r="B116" s="6"/>
      <c r="C116" s="6">
        <f t="shared" si="3"/>
        <v>3.1826235640988947</v>
      </c>
      <c r="D116" s="6"/>
      <c r="E116" s="13"/>
      <c r="F116" s="13"/>
      <c r="G116" s="13"/>
      <c r="H116" s="13"/>
      <c r="I116" s="13"/>
      <c r="J116" s="13"/>
      <c r="K116" s="13"/>
      <c r="L116" s="13"/>
      <c r="M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 x14ac:dyDescent="0.25">
      <c r="A117" s="6">
        <v>7.1250000000000115</v>
      </c>
      <c r="B117" s="6"/>
      <c r="C117" s="6">
        <f t="shared" si="3"/>
        <v>3.1826234373415629</v>
      </c>
      <c r="D117" s="6"/>
      <c r="E117" s="13"/>
      <c r="F117" s="13"/>
      <c r="G117" s="13"/>
      <c r="H117" s="13"/>
      <c r="I117" s="13"/>
      <c r="J117" s="13"/>
      <c r="K117" s="13"/>
      <c r="L117" s="13"/>
      <c r="M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 x14ac:dyDescent="0.25">
      <c r="A118" s="6">
        <v>7.2000000000000117</v>
      </c>
      <c r="B118" s="6"/>
      <c r="C118" s="6">
        <f t="shared" si="3"/>
        <v>3.1826233437307834</v>
      </c>
      <c r="D118" s="6"/>
      <c r="E118" s="13"/>
      <c r="F118" s="13"/>
      <c r="G118" s="13"/>
      <c r="H118" s="13"/>
      <c r="I118" s="13"/>
      <c r="J118" s="13"/>
      <c r="K118" s="13"/>
      <c r="L118" s="13"/>
      <c r="M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 x14ac:dyDescent="0.25">
      <c r="A119" s="6">
        <v>7.2750000000000119</v>
      </c>
      <c r="B119" s="6"/>
      <c r="C119" s="6">
        <f t="shared" si="3"/>
        <v>3.1826232745988658</v>
      </c>
      <c r="D119" s="6"/>
      <c r="E119" s="13"/>
      <c r="F119" s="13"/>
      <c r="G119" s="13"/>
      <c r="H119" s="13"/>
      <c r="I119" s="13"/>
      <c r="J119" s="13"/>
      <c r="K119" s="13"/>
      <c r="L119" s="13"/>
      <c r="M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 x14ac:dyDescent="0.25">
      <c r="A120" s="6">
        <v>7.3500000000000121</v>
      </c>
      <c r="B120" s="6"/>
      <c r="C120" s="6">
        <f t="shared" si="3"/>
        <v>3.1826232235446836</v>
      </c>
      <c r="D120" s="6"/>
      <c r="E120" s="13"/>
      <c r="F120" s="13"/>
      <c r="G120" s="13"/>
      <c r="H120" s="13"/>
      <c r="I120" s="13"/>
      <c r="J120" s="13"/>
      <c r="K120" s="13"/>
      <c r="L120" s="13"/>
      <c r="M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 x14ac:dyDescent="0.25">
      <c r="A121" s="6">
        <v>7.4250000000000123</v>
      </c>
      <c r="B121" s="6"/>
      <c r="C121" s="6">
        <f t="shared" si="3"/>
        <v>3.1826231858409786</v>
      </c>
      <c r="D121" s="6"/>
      <c r="E121" s="13"/>
      <c r="F121" s="13"/>
      <c r="G121" s="13"/>
      <c r="H121" s="13"/>
      <c r="I121" s="13"/>
      <c r="J121" s="13"/>
      <c r="K121" s="13"/>
      <c r="L121" s="13"/>
      <c r="M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11368</v>
      </c>
      <c r="B2" s="3" t="s">
        <v>3</v>
      </c>
      <c r="C2" s="3" t="s">
        <v>11</v>
      </c>
      <c r="D2" s="6">
        <v>0</v>
      </c>
      <c r="E2" s="10">
        <v>8</v>
      </c>
      <c r="I2" s="10"/>
    </row>
    <row r="3" spans="1:9" x14ac:dyDescent="0.25">
      <c r="A3" s="3">
        <v>11368</v>
      </c>
      <c r="B3" s="3" t="s">
        <v>3</v>
      </c>
      <c r="C3" s="3" t="s">
        <v>11</v>
      </c>
      <c r="D3" s="6">
        <v>1.5</v>
      </c>
      <c r="E3" s="10">
        <v>7.0530999999999997</v>
      </c>
      <c r="I3" s="10"/>
    </row>
    <row r="4" spans="1:9" x14ac:dyDescent="0.25">
      <c r="A4" s="3">
        <v>11368</v>
      </c>
      <c r="B4" s="3" t="s">
        <v>3</v>
      </c>
      <c r="C4" s="3" t="s">
        <v>11</v>
      </c>
      <c r="D4" s="6">
        <v>3</v>
      </c>
      <c r="E4" s="10">
        <v>4.7782</v>
      </c>
      <c r="I4" s="10"/>
    </row>
    <row r="5" spans="1:9" x14ac:dyDescent="0.25">
      <c r="A5" s="3">
        <v>11368</v>
      </c>
      <c r="B5" s="3" t="s">
        <v>3</v>
      </c>
      <c r="C5" s="3" t="s">
        <v>11</v>
      </c>
      <c r="D5" s="6">
        <v>4.5</v>
      </c>
      <c r="E5" s="10">
        <v>3.3010000000000002</v>
      </c>
      <c r="I5" s="10"/>
    </row>
    <row r="6" spans="1:9" x14ac:dyDescent="0.25">
      <c r="A6" s="3">
        <v>11368</v>
      </c>
      <c r="B6" s="3" t="s">
        <v>3</v>
      </c>
      <c r="C6" s="3" t="s">
        <v>11</v>
      </c>
      <c r="D6" s="6">
        <v>6</v>
      </c>
      <c r="E6" s="10">
        <v>3.6989999999999998</v>
      </c>
    </row>
    <row r="7" spans="1:9" x14ac:dyDescent="0.25">
      <c r="A7" s="3">
        <v>11368</v>
      </c>
      <c r="B7" s="3" t="s">
        <v>3</v>
      </c>
      <c r="C7" s="3" t="s">
        <v>11</v>
      </c>
      <c r="D7" s="6">
        <v>7.5</v>
      </c>
      <c r="E7" s="10">
        <v>3.1004</v>
      </c>
    </row>
    <row r="8" spans="1:9" x14ac:dyDescent="0.25">
      <c r="A8" s="3">
        <v>11368</v>
      </c>
      <c r="B8" s="3" t="s">
        <v>4</v>
      </c>
      <c r="C8" s="3" t="s">
        <v>11</v>
      </c>
      <c r="D8" s="6">
        <v>0</v>
      </c>
      <c r="E8" s="10">
        <v>7.8632999999999997</v>
      </c>
    </row>
    <row r="9" spans="1:9" x14ac:dyDescent="0.25">
      <c r="A9" s="3">
        <v>11368</v>
      </c>
      <c r="B9" s="3" t="s">
        <v>4</v>
      </c>
      <c r="C9" s="3" t="s">
        <v>11</v>
      </c>
      <c r="D9" s="6">
        <v>1.5</v>
      </c>
      <c r="E9" s="10">
        <v>6.8632999999999997</v>
      </c>
    </row>
    <row r="10" spans="1:9" x14ac:dyDescent="0.25">
      <c r="A10" s="3">
        <v>11368</v>
      </c>
      <c r="B10" s="3" t="s">
        <v>4</v>
      </c>
      <c r="C10" s="3" t="s">
        <v>11</v>
      </c>
      <c r="D10" s="6">
        <v>3</v>
      </c>
      <c r="E10" s="10">
        <v>3.7242999999999999</v>
      </c>
    </row>
    <row r="11" spans="1:9" x14ac:dyDescent="0.25">
      <c r="A11" s="3">
        <v>11368</v>
      </c>
      <c r="B11" s="3" t="s">
        <v>4</v>
      </c>
      <c r="C11" s="3" t="s">
        <v>11</v>
      </c>
      <c r="D11" s="6">
        <v>4.5</v>
      </c>
      <c r="E11" s="10">
        <v>2.8451</v>
      </c>
    </row>
    <row r="12" spans="1:9" x14ac:dyDescent="0.25">
      <c r="A12" s="3">
        <v>11368</v>
      </c>
      <c r="B12" s="3" t="s">
        <v>4</v>
      </c>
      <c r="C12" s="3" t="s">
        <v>11</v>
      </c>
      <c r="D12" s="6">
        <v>6</v>
      </c>
      <c r="E12" s="10">
        <v>3.3424</v>
      </c>
    </row>
    <row r="13" spans="1:9" x14ac:dyDescent="0.25">
      <c r="A13" s="3">
        <v>11368</v>
      </c>
      <c r="B13" s="3" t="s">
        <v>4</v>
      </c>
      <c r="C13" s="3" t="s">
        <v>11</v>
      </c>
      <c r="D13" s="6">
        <v>7.5</v>
      </c>
      <c r="E13" s="10">
        <v>2.8195000000000001</v>
      </c>
    </row>
    <row r="14" spans="1:9" x14ac:dyDescent="0.25">
      <c r="A14" s="3">
        <v>11368</v>
      </c>
      <c r="B14" s="3" t="s">
        <v>5</v>
      </c>
      <c r="C14" s="3" t="s">
        <v>11</v>
      </c>
      <c r="D14" s="6">
        <v>0</v>
      </c>
      <c r="E14" s="10">
        <v>8.0531000000000006</v>
      </c>
    </row>
    <row r="15" spans="1:9" x14ac:dyDescent="0.25">
      <c r="A15" s="3">
        <v>11368</v>
      </c>
      <c r="B15" s="3" t="s">
        <v>5</v>
      </c>
      <c r="C15" s="3" t="s">
        <v>11</v>
      </c>
      <c r="D15" s="6">
        <v>1.5</v>
      </c>
      <c r="E15" s="10">
        <v>6.8632999999999997</v>
      </c>
    </row>
    <row r="16" spans="1:9" x14ac:dyDescent="0.25">
      <c r="A16" s="3">
        <v>11368</v>
      </c>
      <c r="B16" s="3" t="s">
        <v>5</v>
      </c>
      <c r="C16" s="3" t="s">
        <v>11</v>
      </c>
      <c r="D16" s="6">
        <v>3</v>
      </c>
      <c r="E16" s="10">
        <v>4.6334999999999997</v>
      </c>
    </row>
    <row r="17" spans="1:5" x14ac:dyDescent="0.25">
      <c r="A17" s="3">
        <v>11368</v>
      </c>
      <c r="B17" s="3" t="s">
        <v>5</v>
      </c>
      <c r="C17" s="3" t="s">
        <v>11</v>
      </c>
      <c r="D17" s="6">
        <v>4.5</v>
      </c>
      <c r="E17" s="10">
        <v>3</v>
      </c>
    </row>
    <row r="18" spans="1:5" x14ac:dyDescent="0.25">
      <c r="A18" s="3">
        <v>11368</v>
      </c>
      <c r="B18" s="3" t="s">
        <v>5</v>
      </c>
      <c r="C18" s="3" t="s">
        <v>11</v>
      </c>
      <c r="D18" s="6">
        <v>6</v>
      </c>
      <c r="E18" s="10">
        <v>3.3801999999999999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1.140625" style="3" bestFit="1" customWidth="1"/>
    <col min="7" max="16384" width="9.140625" style="3"/>
  </cols>
  <sheetData>
    <row r="1" spans="1:33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5">
      <c r="A2" s="6">
        <v>0</v>
      </c>
      <c r="B2" s="6">
        <v>8.1239000000000008</v>
      </c>
      <c r="C2" s="6">
        <f t="shared" ref="C2:C18" si="0">$G$5+LOG10($G$2*EXP(-$G$3*A2)+(1-$G$2)*EXP(-$G$4*A2))</f>
        <v>8.1211108309361091</v>
      </c>
      <c r="D2" s="6">
        <f t="shared" ref="D2:D18" si="1" xml:space="preserve"> (B2 - C2)^2</f>
        <v>7.7794640669705334E-6</v>
      </c>
      <c r="E2" s="6"/>
      <c r="F2" s="6" t="s">
        <v>19</v>
      </c>
      <c r="G2" s="10">
        <v>0.99922939241787601</v>
      </c>
      <c r="H2" s="10">
        <v>1.1921885859490309E-3</v>
      </c>
      <c r="I2" s="6"/>
      <c r="J2" s="6"/>
      <c r="K2" s="6"/>
      <c r="L2" s="8" t="s">
        <v>29</v>
      </c>
      <c r="M2" s="10">
        <v>0.33324113000832217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6">
        <v>1.5</v>
      </c>
      <c r="B3" s="6">
        <v>6.2553000000000001</v>
      </c>
      <c r="C3" s="6">
        <f t="shared" si="0"/>
        <v>5.1353416299863444</v>
      </c>
      <c r="D3" s="6">
        <f t="shared" si="1"/>
        <v>1.2543067505636445</v>
      </c>
      <c r="E3" s="6"/>
      <c r="F3" s="6" t="s">
        <v>20</v>
      </c>
      <c r="G3" s="10">
        <v>4.7760611456533919</v>
      </c>
      <c r="H3" s="10">
        <v>0.88575770293168976</v>
      </c>
      <c r="I3" s="6"/>
      <c r="J3" s="6"/>
      <c r="K3" s="6"/>
      <c r="L3" s="8" t="s">
        <v>32</v>
      </c>
      <c r="M3" s="10">
        <f>SQRT(M2)</f>
        <v>0.57727041324523309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x14ac:dyDescent="0.25">
      <c r="A4" s="6">
        <v>3</v>
      </c>
      <c r="B4" s="6">
        <v>4.1847000000000003</v>
      </c>
      <c r="C4" s="6">
        <f t="shared" si="0"/>
        <v>4.0672604668674639</v>
      </c>
      <c r="D4" s="6">
        <f t="shared" si="1"/>
        <v>1.3792043942388118E-2</v>
      </c>
      <c r="E4" s="6"/>
      <c r="F4" s="6" t="s">
        <v>21</v>
      </c>
      <c r="G4" s="10">
        <v>0.72426716094371901</v>
      </c>
      <c r="H4" s="10">
        <v>0.25876288186335838</v>
      </c>
      <c r="I4" s="6"/>
      <c r="J4" s="6"/>
      <c r="K4" s="6"/>
      <c r="L4" s="8" t="s">
        <v>30</v>
      </c>
      <c r="M4" s="10">
        <v>0.92723463744857404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x14ac:dyDescent="0.25">
      <c r="A5" s="6">
        <v>4.5</v>
      </c>
      <c r="B5" s="6">
        <v>3.9685000000000001</v>
      </c>
      <c r="C5" s="6">
        <f t="shared" si="0"/>
        <v>3.5924973607677781</v>
      </c>
      <c r="D5" s="6">
        <f t="shared" si="1"/>
        <v>0.14137798470959648</v>
      </c>
      <c r="E5" s="6"/>
      <c r="F5" s="6" t="s">
        <v>18</v>
      </c>
      <c r="G5" s="10">
        <v>8.1211108309361091</v>
      </c>
      <c r="H5" s="10">
        <v>0.33347150935927511</v>
      </c>
      <c r="I5" s="6"/>
      <c r="J5" s="6"/>
      <c r="K5" s="6"/>
      <c r="L5" s="8" t="s">
        <v>31</v>
      </c>
      <c r="M5" s="10">
        <v>0.91044263070593723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x14ac:dyDescent="0.25">
      <c r="A6" s="6">
        <v>6</v>
      </c>
      <c r="B6" s="6">
        <v>2.7324000000000002</v>
      </c>
      <c r="C6" s="6">
        <f t="shared" si="0"/>
        <v>3.1206727357739936</v>
      </c>
      <c r="D6" s="6">
        <f t="shared" si="1"/>
        <v>0.15075571734542134</v>
      </c>
      <c r="E6" s="6"/>
      <c r="F6" s="6"/>
      <c r="G6" s="7"/>
      <c r="H6" s="7"/>
      <c r="I6" s="6"/>
      <c r="J6" s="6"/>
      <c r="K6" s="6"/>
      <c r="L6" s="2" t="s">
        <v>33</v>
      </c>
      <c r="M6" s="9" t="s">
        <v>57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5">
      <c r="A7" s="6">
        <v>1E-3</v>
      </c>
      <c r="B7" s="6">
        <v>8.0792000000000002</v>
      </c>
      <c r="C7" s="6">
        <f t="shared" si="0"/>
        <v>8.1190379727004647</v>
      </c>
      <c r="D7" s="6">
        <f t="shared" si="1"/>
        <v>1.5870640688829562E-3</v>
      </c>
      <c r="E7" s="6"/>
      <c r="F7" s="5" t="s">
        <v>36</v>
      </c>
      <c r="G7" s="6"/>
      <c r="H7" s="5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x14ac:dyDescent="0.25">
      <c r="A8" s="6">
        <v>1.5009999999999999</v>
      </c>
      <c r="B8" s="6">
        <v>3.7242999999999999</v>
      </c>
      <c r="C8" s="6">
        <f t="shared" si="0"/>
        <v>5.1337108936321139</v>
      </c>
      <c r="D8" s="6">
        <f t="shared" si="1"/>
        <v>1.9864390670888739</v>
      </c>
      <c r="E8" s="6"/>
      <c r="F8" s="6" t="s">
        <v>48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x14ac:dyDescent="0.25">
      <c r="A9" s="6">
        <v>3.0009999999999999</v>
      </c>
      <c r="B9" s="6">
        <v>4.0530999999999997</v>
      </c>
      <c r="C9" s="6">
        <f t="shared" si="0"/>
        <v>4.0669340250421051</v>
      </c>
      <c r="D9" s="6">
        <f t="shared" si="1"/>
        <v>1.9138024886559938E-4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25">
      <c r="A10" s="6">
        <v>4.5010000000000003</v>
      </c>
      <c r="B10" s="6">
        <v>3.8864999999999998</v>
      </c>
      <c r="C10" s="6">
        <f t="shared" si="0"/>
        <v>3.5921827880666317</v>
      </c>
      <c r="D10" s="6">
        <f t="shared" si="1"/>
        <v>8.6622621240231124E-2</v>
      </c>
      <c r="E10" s="6"/>
      <c r="F10" s="6" t="s">
        <v>48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x14ac:dyDescent="0.25">
      <c r="A11" s="6">
        <v>6.0010000000000003</v>
      </c>
      <c r="B11" s="6">
        <v>2.7324000000000002</v>
      </c>
      <c r="C11" s="6">
        <f t="shared" si="0"/>
        <v>3.1203581904795703</v>
      </c>
      <c r="D11" s="6">
        <f t="shared" si="1"/>
        <v>0.15051155756018242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x14ac:dyDescent="0.25">
      <c r="A12" s="6">
        <v>7.0010000000000003</v>
      </c>
      <c r="B12" s="6">
        <v>2.6021000000000001</v>
      </c>
      <c r="C12" s="6">
        <f t="shared" si="0"/>
        <v>2.8058129438101993</v>
      </c>
      <c r="D12" s="6">
        <f t="shared" si="1"/>
        <v>4.1498963475817385E-2</v>
      </c>
      <c r="E12" s="6"/>
      <c r="F12" s="18" t="s">
        <v>49</v>
      </c>
      <c r="G12" s="19"/>
      <c r="H12" s="19"/>
      <c r="I12" s="19"/>
      <c r="J12" s="19"/>
      <c r="K12" s="19"/>
      <c r="L12" s="19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x14ac:dyDescent="0.25">
      <c r="A13" s="6">
        <v>1.5E-3</v>
      </c>
      <c r="B13" s="6">
        <v>8.1553000000000004</v>
      </c>
      <c r="C13" s="6">
        <f t="shared" si="0"/>
        <v>8.1180015456483705</v>
      </c>
      <c r="D13" s="6">
        <f t="shared" si="1"/>
        <v>1.3911746970206216E-3</v>
      </c>
      <c r="E13" s="6"/>
      <c r="F13" s="19"/>
      <c r="G13" s="19"/>
      <c r="H13" s="19"/>
      <c r="I13" s="19"/>
      <c r="J13" s="19"/>
      <c r="K13" s="19"/>
      <c r="L13" s="19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x14ac:dyDescent="0.25">
      <c r="A14" s="6">
        <v>1.5015000000000001</v>
      </c>
      <c r="B14" s="6">
        <v>5.42</v>
      </c>
      <c r="C14" s="6">
        <f t="shared" si="0"/>
        <v>5.1328960298040656</v>
      </c>
      <c r="D14" s="6">
        <f t="shared" si="1"/>
        <v>8.2428689702267965E-2</v>
      </c>
      <c r="E14" s="6"/>
      <c r="F14" s="19"/>
      <c r="G14" s="19"/>
      <c r="H14" s="19"/>
      <c r="I14" s="19"/>
      <c r="J14" s="19"/>
      <c r="K14" s="19"/>
      <c r="L14" s="19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x14ac:dyDescent="0.25">
      <c r="A15" s="6">
        <v>3.0015000000000001</v>
      </c>
      <c r="B15" s="6">
        <v>4.0792000000000002</v>
      </c>
      <c r="C15" s="6">
        <f t="shared" si="0"/>
        <v>4.0667708220592722</v>
      </c>
      <c r="D15" s="6">
        <f t="shared" si="1"/>
        <v>1.5448446428227837E-4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x14ac:dyDescent="0.25">
      <c r="A16" s="6">
        <v>4.0015000000000001</v>
      </c>
      <c r="B16" s="6">
        <v>3.3616999999999999</v>
      </c>
      <c r="C16" s="6">
        <f t="shared" si="0"/>
        <v>3.7493425644924034</v>
      </c>
      <c r="D16" s="6">
        <f t="shared" si="1"/>
        <v>0.15026675780624724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x14ac:dyDescent="0.25">
      <c r="A17" s="6">
        <v>6.0015000000000001</v>
      </c>
      <c r="B17" s="6">
        <v>3.1875</v>
      </c>
      <c r="C17" s="6">
        <f t="shared" si="0"/>
        <v>3.1202009178324541</v>
      </c>
      <c r="D17" s="6">
        <f t="shared" si="1"/>
        <v>4.5291664605940909E-3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25">
      <c r="A18" s="6">
        <v>7.5015000000000001</v>
      </c>
      <c r="B18" s="6">
        <v>3.1644000000000001</v>
      </c>
      <c r="C18" s="6">
        <f t="shared" si="0"/>
        <v>2.6483830552493401</v>
      </c>
      <c r="D18" s="6">
        <f t="shared" si="1"/>
        <v>0.26627348726980565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x14ac:dyDescent="0.25">
      <c r="A19" s="5" t="s">
        <v>15</v>
      </c>
      <c r="B19" s="6"/>
      <c r="C19" s="6"/>
      <c r="D19" s="6">
        <f>SUM(D2:D18)</f>
        <v>4.3321346901081883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25">
      <c r="A22" s="6">
        <v>0</v>
      </c>
      <c r="B22" s="6"/>
      <c r="C22" s="6">
        <f>$G$5+LOG10($G$2*EXP(-$G$3*A22)+(1-$G$2)*EXP(-$G$4*A22))</f>
        <v>8.1211108309361091</v>
      </c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x14ac:dyDescent="0.25">
      <c r="A23" s="6">
        <v>7.5014999999999998E-2</v>
      </c>
      <c r="B23" s="6"/>
      <c r="C23" s="6">
        <f t="shared" ref="C23:C86" si="2">$G$5+LOG10($G$2*EXP(-$G$3*A23)+(1-$G$2)*EXP(-$G$4*A23))</f>
        <v>7.9656322996737163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x14ac:dyDescent="0.25">
      <c r="A24" s="6">
        <v>0.15003</v>
      </c>
      <c r="B24" s="6"/>
      <c r="C24" s="6">
        <f t="shared" si="2"/>
        <v>7.8101959339430644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x14ac:dyDescent="0.25">
      <c r="A25" s="6">
        <v>0.225045</v>
      </c>
      <c r="B25" s="6"/>
      <c r="C25" s="6">
        <f t="shared" si="2"/>
        <v>7.6548166673892259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x14ac:dyDescent="0.25">
      <c r="A26" s="6">
        <v>0.30005999999999999</v>
      </c>
      <c r="B26" s="6"/>
      <c r="C26" s="6">
        <f t="shared" si="2"/>
        <v>7.4995147018652979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x14ac:dyDescent="0.25">
      <c r="A27" s="6">
        <v>0.37507499999999999</v>
      </c>
      <c r="B27" s="6"/>
      <c r="C27" s="6">
        <f t="shared" si="2"/>
        <v>7.3443173485945827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x14ac:dyDescent="0.25">
      <c r="A28" s="6">
        <v>0.45008999999999999</v>
      </c>
      <c r="B28" s="6"/>
      <c r="C28" s="6">
        <f t="shared" si="2"/>
        <v>7.1892614983793663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x14ac:dyDescent="0.25">
      <c r="A29" s="6">
        <v>0.49</v>
      </c>
      <c r="B29" s="6"/>
      <c r="C29" s="6">
        <f t="shared" si="2"/>
        <v>7.1068417646720823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x14ac:dyDescent="0.25">
      <c r="A30" s="6">
        <v>0.60011999999999999</v>
      </c>
      <c r="B30" s="6"/>
      <c r="C30" s="6">
        <f t="shared" si="2"/>
        <v>6.8797906717126116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x14ac:dyDescent="0.25">
      <c r="A31" s="6">
        <v>0.67513500000000004</v>
      </c>
      <c r="B31" s="6"/>
      <c r="C31" s="6">
        <f t="shared" si="2"/>
        <v>6.7255328666060414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x14ac:dyDescent="0.25">
      <c r="A32" s="6">
        <v>0.75015000000000009</v>
      </c>
      <c r="B32" s="6"/>
      <c r="C32" s="6">
        <f t="shared" si="2"/>
        <v>6.5717443056813742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x14ac:dyDescent="0.25">
      <c r="A33" s="6">
        <v>0.82516500000000015</v>
      </c>
      <c r="B33" s="6"/>
      <c r="C33" s="6">
        <f t="shared" si="2"/>
        <v>6.4185862698311817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x14ac:dyDescent="0.25">
      <c r="A34" s="6">
        <v>0.9001800000000002</v>
      </c>
      <c r="B34" s="6"/>
      <c r="C34" s="6">
        <f t="shared" si="2"/>
        <v>6.2662729647272668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x14ac:dyDescent="0.25">
      <c r="A35" s="6">
        <v>0.97519500000000026</v>
      </c>
      <c r="B35" s="6"/>
      <c r="C35" s="6">
        <f t="shared" si="2"/>
        <v>6.1150868846244952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x14ac:dyDescent="0.25">
      <c r="A36" s="6">
        <v>1.0502100000000003</v>
      </c>
      <c r="B36" s="6"/>
      <c r="C36" s="6">
        <f t="shared" si="2"/>
        <v>5.965397057978743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x14ac:dyDescent="0.25">
      <c r="A37" s="6">
        <v>1.1252250000000004</v>
      </c>
      <c r="B37" s="6"/>
      <c r="C37" s="6">
        <f t="shared" si="2"/>
        <v>5.8176794437256518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x14ac:dyDescent="0.25">
      <c r="A38" s="6">
        <v>1.2002400000000004</v>
      </c>
      <c r="B38" s="6"/>
      <c r="C38" s="6">
        <f t="shared" si="2"/>
        <v>5.6725375213595566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x14ac:dyDescent="0.25">
      <c r="A39" s="6">
        <v>1.2752550000000005</v>
      </c>
      <c r="B39" s="6"/>
      <c r="C39" s="6">
        <f t="shared" si="2"/>
        <v>5.530719211406641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x14ac:dyDescent="0.25">
      <c r="A40" s="6">
        <v>1.3502700000000005</v>
      </c>
      <c r="B40" s="6"/>
      <c r="C40" s="6">
        <f t="shared" si="2"/>
        <v>5.3931237327630726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x14ac:dyDescent="0.25">
      <c r="A41" s="6">
        <v>1.4252850000000006</v>
      </c>
      <c r="B41" s="6"/>
      <c r="C41" s="6">
        <f t="shared" si="2"/>
        <v>5.2607894149941341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x14ac:dyDescent="0.25">
      <c r="A42" s="6">
        <v>1.5003000000000006</v>
      </c>
      <c r="B42" s="6"/>
      <c r="C42" s="6">
        <f t="shared" si="2"/>
        <v>5.1348522679757451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x14ac:dyDescent="0.25">
      <c r="A43" s="6">
        <v>1.5753150000000007</v>
      </c>
      <c r="B43" s="6"/>
      <c r="C43" s="6">
        <f t="shared" si="2"/>
        <v>5.0164676087733691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x14ac:dyDescent="0.25">
      <c r="A44" s="6">
        <v>1.6503300000000007</v>
      </c>
      <c r="B44" s="6"/>
      <c r="C44" s="6">
        <f t="shared" si="2"/>
        <v>4.9066955569380095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x14ac:dyDescent="0.25">
      <c r="A45" s="6">
        <v>1.7253450000000008</v>
      </c>
      <c r="B45" s="6"/>
      <c r="C45" s="6">
        <f t="shared" si="2"/>
        <v>4.806365626071246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x14ac:dyDescent="0.25">
      <c r="A46" s="6">
        <v>1.8003600000000008</v>
      </c>
      <c r="B46" s="6"/>
      <c r="C46" s="6">
        <f t="shared" si="2"/>
        <v>4.715950839364357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x14ac:dyDescent="0.25">
      <c r="A47" s="6">
        <v>1.8753750000000009</v>
      </c>
      <c r="B47" s="6"/>
      <c r="C47" s="6">
        <f t="shared" si="2"/>
        <v>4.6354882053970616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x14ac:dyDescent="0.25">
      <c r="A48" s="6">
        <v>1.950390000000001</v>
      </c>
      <c r="B48" s="6"/>
      <c r="C48" s="6">
        <f t="shared" si="2"/>
        <v>4.5645722608049084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x14ac:dyDescent="0.25">
      <c r="A49" s="6">
        <v>2.025405000000001</v>
      </c>
      <c r="B49" s="6"/>
      <c r="C49" s="6">
        <f t="shared" si="2"/>
        <v>4.5024239535446426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x14ac:dyDescent="0.25">
      <c r="A50" s="6">
        <v>2.1004200000000011</v>
      </c>
      <c r="B50" s="6"/>
      <c r="C50" s="6">
        <f t="shared" si="2"/>
        <v>4.4480114200182932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x14ac:dyDescent="0.25">
      <c r="A51" s="6">
        <v>2.1754350000000011</v>
      </c>
      <c r="B51" s="6"/>
      <c r="C51" s="6">
        <f t="shared" si="2"/>
        <v>4.4001862497028004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x14ac:dyDescent="0.25">
      <c r="A52" s="6">
        <v>2.2504500000000012</v>
      </c>
      <c r="B52" s="6"/>
      <c r="C52" s="6">
        <f t="shared" si="2"/>
        <v>4.3578028853540527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x14ac:dyDescent="0.25">
      <c r="A53" s="6">
        <v>2.3254650000000012</v>
      </c>
      <c r="B53" s="6"/>
      <c r="C53" s="6">
        <f t="shared" si="2"/>
        <v>4.3198032813381468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x14ac:dyDescent="0.25">
      <c r="A54" s="6">
        <v>2.4004800000000013</v>
      </c>
      <c r="B54" s="6"/>
      <c r="C54" s="6">
        <f t="shared" si="2"/>
        <v>4.2852639906873824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x14ac:dyDescent="0.25">
      <c r="A55" s="6">
        <v>2.4754950000000013</v>
      </c>
      <c r="B55" s="6"/>
      <c r="C55" s="6">
        <f t="shared" si="2"/>
        <v>4.2534124431233824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x14ac:dyDescent="0.25">
      <c r="A56" s="6">
        <v>2.5505100000000014</v>
      </c>
      <c r="B56" s="6"/>
      <c r="C56" s="6">
        <f t="shared" si="2"/>
        <v>4.223622527767799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x14ac:dyDescent="0.25">
      <c r="A57" s="6">
        <v>2.6255250000000014</v>
      </c>
      <c r="B57" s="6"/>
      <c r="C57" s="6">
        <f t="shared" si="2"/>
        <v>4.1953988077009825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x14ac:dyDescent="0.25">
      <c r="A58" s="6">
        <v>2.7005400000000015</v>
      </c>
      <c r="B58" s="6"/>
      <c r="C58" s="6">
        <f t="shared" si="2"/>
        <v>4.1683562048371741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x14ac:dyDescent="0.25">
      <c r="A59" s="6">
        <v>2.7755550000000015</v>
      </c>
      <c r="B59" s="6"/>
      <c r="C59" s="6">
        <f t="shared" si="2"/>
        <v>4.1421993963561858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x14ac:dyDescent="0.25">
      <c r="A60" s="6">
        <v>2.8505700000000016</v>
      </c>
      <c r="B60" s="6"/>
      <c r="C60" s="6">
        <f t="shared" si="2"/>
        <v>4.1167041424746502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x14ac:dyDescent="0.25">
      <c r="A61" s="6">
        <v>2.9255850000000017</v>
      </c>
      <c r="B61" s="6"/>
      <c r="C61" s="6">
        <f t="shared" si="2"/>
        <v>4.0917014356457351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x14ac:dyDescent="0.25">
      <c r="A62" s="6">
        <v>3.0006000000000017</v>
      </c>
      <c r="B62" s="6"/>
      <c r="C62" s="6">
        <f t="shared" si="2"/>
        <v>4.0670645960278158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x14ac:dyDescent="0.25">
      <c r="A63" s="6">
        <v>3.0756150000000018</v>
      </c>
      <c r="B63" s="6"/>
      <c r="C63" s="6">
        <f t="shared" si="2"/>
        <v>4.042699057450176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x14ac:dyDescent="0.25">
      <c r="A64" s="6">
        <v>3.1506300000000018</v>
      </c>
      <c r="B64" s="6"/>
      <c r="C64" s="6">
        <f t="shared" si="2"/>
        <v>4.0185344395948031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x14ac:dyDescent="0.25">
      <c r="A65" s="6">
        <v>3.2256450000000019</v>
      </c>
      <c r="B65" s="6"/>
      <c r="C65" s="6">
        <f t="shared" si="2"/>
        <v>3.994518479333883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x14ac:dyDescent="0.25">
      <c r="A66" s="6">
        <v>3.3006600000000019</v>
      </c>
      <c r="B66" s="6"/>
      <c r="C66" s="6">
        <f t="shared" si="2"/>
        <v>3.9706124311452768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5">
      <c r="A67" s="6">
        <v>3.375675000000002</v>
      </c>
      <c r="B67" s="6"/>
      <c r="C67" s="6">
        <f t="shared" si="2"/>
        <v>3.9467876059216218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x14ac:dyDescent="0.25">
      <c r="A68" s="6">
        <v>3.450690000000002</v>
      </c>
      <c r="B68" s="6"/>
      <c r="C68" s="6">
        <f t="shared" si="2"/>
        <v>3.9230227799867761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5">
      <c r="A69" s="6">
        <v>3.5257050000000021</v>
      </c>
      <c r="B69" s="6"/>
      <c r="C69" s="6">
        <f t="shared" si="2"/>
        <v>3.8993022629144356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5">
      <c r="A70" s="6">
        <v>3.6007200000000021</v>
      </c>
      <c r="B70" s="6"/>
      <c r="C70" s="6">
        <f t="shared" si="2"/>
        <v>3.8756144606544307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x14ac:dyDescent="0.25">
      <c r="A71" s="6">
        <v>3.6757350000000022</v>
      </c>
      <c r="B71" s="6"/>
      <c r="C71" s="6">
        <f t="shared" si="2"/>
        <v>3.8519508091832879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x14ac:dyDescent="0.25">
      <c r="A72" s="6">
        <v>3.7507500000000022</v>
      </c>
      <c r="B72" s="6"/>
      <c r="C72" s="6">
        <f t="shared" si="2"/>
        <v>3.8283049843231289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x14ac:dyDescent="0.25">
      <c r="A73" s="6">
        <v>3.8257650000000023</v>
      </c>
      <c r="B73" s="6"/>
      <c r="C73" s="6">
        <f t="shared" si="2"/>
        <v>3.8046723168537255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x14ac:dyDescent="0.25">
      <c r="A74" s="6">
        <v>3.9007800000000024</v>
      </c>
      <c r="B74" s="6"/>
      <c r="C74" s="6">
        <f t="shared" si="2"/>
        <v>3.7810493599344017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x14ac:dyDescent="0.25">
      <c r="A75" s="6">
        <v>3.9757950000000024</v>
      </c>
      <c r="B75" s="6"/>
      <c r="C75" s="6">
        <f t="shared" si="2"/>
        <v>3.7574335693651504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x14ac:dyDescent="0.25">
      <c r="A76" s="6">
        <v>4.050810000000002</v>
      </c>
      <c r="B76" s="6"/>
      <c r="C76" s="6">
        <f t="shared" si="2"/>
        <v>3.7338230673571742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x14ac:dyDescent="0.25">
      <c r="A77" s="6">
        <v>4.1258250000000016</v>
      </c>
      <c r="B77" s="6"/>
      <c r="C77" s="6">
        <f t="shared" si="2"/>
        <v>3.7102164680588157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x14ac:dyDescent="0.25">
      <c r="A78" s="6">
        <v>4.2008400000000012</v>
      </c>
      <c r="B78" s="6"/>
      <c r="C78" s="6">
        <f t="shared" si="2"/>
        <v>3.6866127487237339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x14ac:dyDescent="0.25">
      <c r="A79" s="6">
        <v>4.2758550000000008</v>
      </c>
      <c r="B79" s="6"/>
      <c r="C79" s="6">
        <f t="shared" si="2"/>
        <v>3.6630111545982418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x14ac:dyDescent="0.25">
      <c r="A80" s="6">
        <v>4.3508700000000005</v>
      </c>
      <c r="B80" s="6"/>
      <c r="C80" s="6">
        <f t="shared" si="2"/>
        <v>3.6394111287116955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x14ac:dyDescent="0.25">
      <c r="A81" s="6">
        <v>4.4258850000000001</v>
      </c>
      <c r="B81" s="6"/>
      <c r="C81" s="6">
        <f t="shared" si="2"/>
        <v>3.6158122600546418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x14ac:dyDescent="0.25">
      <c r="A82" s="6">
        <v>4.5008999999999997</v>
      </c>
      <c r="B82" s="6"/>
      <c r="C82" s="6">
        <f t="shared" si="2"/>
        <v>3.5922142453317409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25">
      <c r="A83" s="6">
        <v>4.5759149999999993</v>
      </c>
      <c r="B83" s="6"/>
      <c r="C83" s="6">
        <f t="shared" si="2"/>
        <v>3.5686168607350233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5">
      <c r="A84" s="6">
        <v>4.6509299999999989</v>
      </c>
      <c r="B84" s="6"/>
      <c r="C84" s="6">
        <f t="shared" si="2"/>
        <v>3.5450199411130656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25">
      <c r="A85" s="6">
        <v>4.7259449999999985</v>
      </c>
      <c r="B85" s="6"/>
      <c r="C85" s="6">
        <f t="shared" si="2"/>
        <v>3.5214233645986619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x14ac:dyDescent="0.25">
      <c r="A86" s="6">
        <v>4.8009599999999981</v>
      </c>
      <c r="B86" s="6"/>
      <c r="C86" s="6">
        <f t="shared" si="2"/>
        <v>3.4978270412648902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25">
      <c r="A87" s="6">
        <v>4.8759749999999977</v>
      </c>
      <c r="B87" s="6"/>
      <c r="C87" s="6">
        <f t="shared" ref="C87:C122" si="3">$G$5+LOG10($G$2*EXP(-$G$3*A87)+(1-$G$2)*EXP(-$G$4*A87))</f>
        <v>3.4742309047540409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25">
      <c r="A88" s="6">
        <v>4.9509899999999973</v>
      </c>
      <c r="B88" s="6"/>
      <c r="C88" s="6">
        <f t="shared" si="3"/>
        <v>3.4506349061003929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5">
      <c r="A89" s="6">
        <v>5.0260049999999969</v>
      </c>
      <c r="B89" s="6"/>
      <c r="C89" s="6">
        <f t="shared" si="3"/>
        <v>3.4270390091719269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x14ac:dyDescent="0.25">
      <c r="A90" s="6">
        <v>5.1010199999999966</v>
      </c>
      <c r="B90" s="6"/>
      <c r="C90" s="6">
        <f t="shared" si="3"/>
        <v>3.4034431873066975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x14ac:dyDescent="0.25">
      <c r="A91" s="6">
        <v>5.1760349999999962</v>
      </c>
      <c r="B91" s="6"/>
      <c r="C91" s="6">
        <f t="shared" si="3"/>
        <v>3.3798474208307763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x14ac:dyDescent="0.25">
      <c r="A92" s="6">
        <v>5.2510499999999958</v>
      </c>
      <c r="B92" s="6"/>
      <c r="C92" s="6">
        <f t="shared" si="3"/>
        <v>3.3562516952267218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x14ac:dyDescent="0.25">
      <c r="A93" s="6">
        <v>5.3260649999999954</v>
      </c>
      <c r="B93" s="6"/>
      <c r="C93" s="6">
        <f t="shared" si="3"/>
        <v>3.3326559997820837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5">
      <c r="A94" s="6">
        <v>5.401079999999995</v>
      </c>
      <c r="B94" s="6"/>
      <c r="C94" s="6">
        <f t="shared" si="3"/>
        <v>3.3090603265921255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x14ac:dyDescent="0.25">
      <c r="A95" s="6">
        <v>5.4760949999999946</v>
      </c>
      <c r="B95" s="6"/>
      <c r="C95" s="6">
        <f t="shared" si="3"/>
        <v>3.2854646698239254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x14ac:dyDescent="0.25">
      <c r="A96" s="6">
        <v>5.5511099999999942</v>
      </c>
      <c r="B96" s="6"/>
      <c r="C96" s="6">
        <f t="shared" si="3"/>
        <v>3.2618690251733646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5">
      <c r="A97" s="6">
        <v>5.6261249999999938</v>
      </c>
      <c r="B97" s="6"/>
      <c r="C97" s="6">
        <f t="shared" si="3"/>
        <v>3.2382733894644264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x14ac:dyDescent="0.25">
      <c r="A98" s="6">
        <v>5.7011399999999934</v>
      </c>
      <c r="B98" s="6"/>
      <c r="C98" s="6">
        <f t="shared" si="3"/>
        <v>3.2146777603535215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x14ac:dyDescent="0.25">
      <c r="A99" s="6">
        <v>5.776154999999993</v>
      </c>
      <c r="B99" s="6"/>
      <c r="C99" s="6">
        <f t="shared" si="3"/>
        <v>3.1910821361113149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x14ac:dyDescent="0.25">
      <c r="A100" s="6">
        <v>5.8511699999999927</v>
      </c>
      <c r="B100" s="6"/>
      <c r="C100" s="6">
        <f t="shared" si="3"/>
        <v>3.167486515461726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x14ac:dyDescent="0.25">
      <c r="A101" s="6">
        <v>5.9261849999999923</v>
      </c>
      <c r="B101" s="6"/>
      <c r="C101" s="6">
        <f t="shared" si="3"/>
        <v>3.1438908974631357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x14ac:dyDescent="0.25">
      <c r="A102" s="6">
        <v>6.0011999999999919</v>
      </c>
      <c r="B102" s="6"/>
      <c r="C102" s="6">
        <f t="shared" si="3"/>
        <v>3.1202952814207192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x14ac:dyDescent="0.25">
      <c r="A103" s="6">
        <v>6.0762149999999915</v>
      </c>
      <c r="B103" s="6"/>
      <c r="C103" s="6">
        <f t="shared" si="3"/>
        <v>3.0966996668217659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x14ac:dyDescent="0.25">
      <c r="A104" s="6">
        <v>6.1512299999999911</v>
      </c>
      <c r="B104" s="6"/>
      <c r="C104" s="6">
        <f t="shared" si="3"/>
        <v>3.0731040532879463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x14ac:dyDescent="0.25">
      <c r="A105" s="6">
        <v>6.2262449999999907</v>
      </c>
      <c r="B105" s="6"/>
      <c r="C105" s="6">
        <f t="shared" si="3"/>
        <v>3.0495084405400892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x14ac:dyDescent="0.25">
      <c r="A106" s="6">
        <v>6.3012599999999903</v>
      </c>
      <c r="B106" s="6"/>
      <c r="C106" s="6">
        <f t="shared" si="3"/>
        <v>3.0259128283721957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x14ac:dyDescent="0.25">
      <c r="A107" s="6">
        <v>6.3762749999999899</v>
      </c>
      <c r="B107" s="6"/>
      <c r="C107" s="6">
        <f t="shared" si="3"/>
        <v>3.0023172166322585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x14ac:dyDescent="0.25">
      <c r="A108" s="6">
        <v>6.4512899999999895</v>
      </c>
      <c r="B108" s="6"/>
      <c r="C108" s="6">
        <f t="shared" si="3"/>
        <v>2.9787216052081096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x14ac:dyDescent="0.25">
      <c r="A109" s="6">
        <v>6.5263049999999891</v>
      </c>
      <c r="B109" s="6"/>
      <c r="C109" s="6">
        <f t="shared" si="3"/>
        <v>2.9551259940169823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x14ac:dyDescent="0.25">
      <c r="A110" s="6">
        <v>6.6013199999999888</v>
      </c>
      <c r="B110" s="6"/>
      <c r="C110" s="6">
        <f t="shared" si="3"/>
        <v>2.931530382997801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x14ac:dyDescent="0.25">
      <c r="A111" s="6">
        <v>6.6763349999999884</v>
      </c>
      <c r="B111" s="6"/>
      <c r="C111" s="6">
        <f t="shared" si="3"/>
        <v>2.9079347721054996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x14ac:dyDescent="0.25">
      <c r="A112" s="6">
        <v>6.751349999999988</v>
      </c>
      <c r="B112" s="6"/>
      <c r="C112" s="6">
        <f t="shared" si="3"/>
        <v>2.8843391613068228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x14ac:dyDescent="0.25">
      <c r="A113" s="6">
        <v>6.8263649999999876</v>
      </c>
      <c r="B113" s="6"/>
      <c r="C113" s="6">
        <f t="shared" si="3"/>
        <v>2.8607435505772312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x14ac:dyDescent="0.25">
      <c r="A114" s="6">
        <v>6.9013799999999872</v>
      </c>
      <c r="B114" s="6"/>
      <c r="C114" s="6">
        <f t="shared" si="3"/>
        <v>2.8371479398986184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x14ac:dyDescent="0.25">
      <c r="A115" s="6">
        <v>6.9763949999999868</v>
      </c>
      <c r="B115" s="6"/>
      <c r="C115" s="6">
        <f t="shared" si="3"/>
        <v>2.8135523292576226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5">
      <c r="A116" s="6">
        <v>7.0514099999999864</v>
      </c>
      <c r="B116" s="6"/>
      <c r="C116" s="6">
        <f t="shared" si="3"/>
        <v>2.7899567186443841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x14ac:dyDescent="0.25">
      <c r="A117" s="6">
        <v>7.126424999999986</v>
      </c>
      <c r="B117" s="6"/>
      <c r="C117" s="6">
        <f t="shared" si="3"/>
        <v>2.7663611080516288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x14ac:dyDescent="0.25">
      <c r="A118" s="6">
        <v>7.2014399999999856</v>
      </c>
      <c r="B118" s="6"/>
      <c r="C118" s="6">
        <f t="shared" si="3"/>
        <v>2.7427654974739868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x14ac:dyDescent="0.25">
      <c r="A119" s="6">
        <v>7.2764549999999852</v>
      </c>
      <c r="B119" s="6"/>
      <c r="C119" s="6">
        <f t="shared" si="3"/>
        <v>2.7191698869074976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x14ac:dyDescent="0.25">
      <c r="A120" s="6">
        <v>7.3514699999999849</v>
      </c>
      <c r="B120" s="6"/>
      <c r="C120" s="6">
        <f t="shared" si="3"/>
        <v>2.6955742763492383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x14ac:dyDescent="0.25">
      <c r="A121" s="6">
        <v>7.4264849999999845</v>
      </c>
      <c r="B121" s="6"/>
      <c r="C121" s="6">
        <f t="shared" si="3"/>
        <v>2.6719786657970506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x14ac:dyDescent="0.25">
      <c r="A122" s="6">
        <v>7.5014999999999841</v>
      </c>
      <c r="B122" s="6"/>
      <c r="C122" s="6">
        <f t="shared" si="3"/>
        <v>2.6483830552493446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8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8" x14ac:dyDescent="0.25">
      <c r="A2" s="3">
        <v>11762</v>
      </c>
      <c r="B2" s="3" t="s">
        <v>3</v>
      </c>
      <c r="C2" s="3" t="s">
        <v>11</v>
      </c>
      <c r="D2" s="6">
        <v>0</v>
      </c>
      <c r="E2" s="10">
        <v>8.1239000000000008</v>
      </c>
      <c r="H2" s="10"/>
    </row>
    <row r="3" spans="1:8" x14ac:dyDescent="0.25">
      <c r="A3" s="3">
        <v>11762</v>
      </c>
      <c r="B3" s="3" t="s">
        <v>3</v>
      </c>
      <c r="C3" s="3" t="s">
        <v>11</v>
      </c>
      <c r="D3" s="6">
        <v>1.5</v>
      </c>
      <c r="E3" s="10">
        <v>6.2553000000000001</v>
      </c>
      <c r="H3" s="10"/>
    </row>
    <row r="4" spans="1:8" x14ac:dyDescent="0.25">
      <c r="A4" s="3">
        <v>11762</v>
      </c>
      <c r="B4" s="3" t="s">
        <v>3</v>
      </c>
      <c r="C4" s="3" t="s">
        <v>11</v>
      </c>
      <c r="D4" s="6">
        <v>3</v>
      </c>
      <c r="E4" s="10">
        <v>4.1847000000000003</v>
      </c>
      <c r="H4" s="10"/>
    </row>
    <row r="5" spans="1:8" x14ac:dyDescent="0.25">
      <c r="A5" s="3">
        <v>11762</v>
      </c>
      <c r="B5" s="3" t="s">
        <v>3</v>
      </c>
      <c r="C5" s="3" t="s">
        <v>11</v>
      </c>
      <c r="D5" s="6">
        <v>4.5</v>
      </c>
      <c r="E5" s="10">
        <v>3.9685000000000001</v>
      </c>
      <c r="H5" s="10"/>
    </row>
    <row r="6" spans="1:8" x14ac:dyDescent="0.25">
      <c r="A6" s="3">
        <v>11762</v>
      </c>
      <c r="B6" s="3" t="s">
        <v>3</v>
      </c>
      <c r="C6" s="3" t="s">
        <v>11</v>
      </c>
      <c r="D6" s="6">
        <v>6</v>
      </c>
      <c r="E6" s="10">
        <v>2.7324000000000002</v>
      </c>
    </row>
    <row r="7" spans="1:8" x14ac:dyDescent="0.25">
      <c r="A7" s="3">
        <v>11762</v>
      </c>
      <c r="B7" s="3" t="s">
        <v>4</v>
      </c>
      <c r="C7" s="3" t="s">
        <v>11</v>
      </c>
      <c r="D7" s="6">
        <v>0</v>
      </c>
      <c r="E7" s="10">
        <v>8.0792000000000002</v>
      </c>
    </row>
    <row r="8" spans="1:8" x14ac:dyDescent="0.25">
      <c r="A8" s="3">
        <v>11762</v>
      </c>
      <c r="B8" s="3" t="s">
        <v>4</v>
      </c>
      <c r="C8" s="3" t="s">
        <v>11</v>
      </c>
      <c r="D8" s="6">
        <v>1.5</v>
      </c>
      <c r="E8" s="10">
        <v>3.7242999999999999</v>
      </c>
    </row>
    <row r="9" spans="1:8" x14ac:dyDescent="0.25">
      <c r="A9" s="3">
        <v>11762</v>
      </c>
      <c r="B9" s="3" t="s">
        <v>4</v>
      </c>
      <c r="C9" s="3" t="s">
        <v>11</v>
      </c>
      <c r="D9" s="6">
        <v>3</v>
      </c>
      <c r="E9" s="10">
        <v>4.0530999999999997</v>
      </c>
    </row>
    <row r="10" spans="1:8" x14ac:dyDescent="0.25">
      <c r="A10" s="3">
        <v>11762</v>
      </c>
      <c r="B10" s="3" t="s">
        <v>4</v>
      </c>
      <c r="C10" s="3" t="s">
        <v>11</v>
      </c>
      <c r="D10" s="6">
        <v>4.5</v>
      </c>
      <c r="E10" s="10">
        <v>3.8864999999999998</v>
      </c>
    </row>
    <row r="11" spans="1:8" x14ac:dyDescent="0.25">
      <c r="A11" s="3">
        <v>11762</v>
      </c>
      <c r="B11" s="3" t="s">
        <v>4</v>
      </c>
      <c r="C11" s="3" t="s">
        <v>11</v>
      </c>
      <c r="D11" s="6">
        <v>6</v>
      </c>
      <c r="E11" s="10">
        <v>2.7324000000000002</v>
      </c>
    </row>
    <row r="12" spans="1:8" x14ac:dyDescent="0.25">
      <c r="A12" s="3">
        <v>11762</v>
      </c>
      <c r="B12" s="3" t="s">
        <v>4</v>
      </c>
      <c r="C12" s="3" t="s">
        <v>11</v>
      </c>
      <c r="D12" s="6">
        <v>7.5</v>
      </c>
      <c r="E12" s="10">
        <v>2.6021000000000001</v>
      </c>
    </row>
    <row r="13" spans="1:8" x14ac:dyDescent="0.25">
      <c r="A13" s="3">
        <v>11762</v>
      </c>
      <c r="B13" s="3" t="s">
        <v>5</v>
      </c>
      <c r="C13" s="3" t="s">
        <v>11</v>
      </c>
      <c r="D13" s="6">
        <v>0</v>
      </c>
      <c r="E13" s="10">
        <v>8.1553000000000004</v>
      </c>
    </row>
    <row r="14" spans="1:8" x14ac:dyDescent="0.25">
      <c r="A14" s="3">
        <v>11762</v>
      </c>
      <c r="B14" s="3" t="s">
        <v>5</v>
      </c>
      <c r="C14" s="3" t="s">
        <v>11</v>
      </c>
      <c r="D14" s="6">
        <v>1.5</v>
      </c>
      <c r="E14" s="10">
        <v>5.42</v>
      </c>
    </row>
    <row r="15" spans="1:8" x14ac:dyDescent="0.25">
      <c r="A15" s="3">
        <v>11762</v>
      </c>
      <c r="B15" s="3" t="s">
        <v>5</v>
      </c>
      <c r="C15" s="3" t="s">
        <v>11</v>
      </c>
      <c r="D15" s="6">
        <v>3</v>
      </c>
      <c r="E15" s="10">
        <v>4.0792000000000002</v>
      </c>
    </row>
    <row r="16" spans="1:8" x14ac:dyDescent="0.25">
      <c r="A16" s="3">
        <v>11762</v>
      </c>
      <c r="B16" s="3" t="s">
        <v>5</v>
      </c>
      <c r="C16" s="3" t="s">
        <v>11</v>
      </c>
      <c r="D16" s="6">
        <v>4.5</v>
      </c>
      <c r="E16" s="10">
        <v>3.3616999999999999</v>
      </c>
    </row>
    <row r="17" spans="1:5" x14ac:dyDescent="0.25">
      <c r="A17" s="3">
        <v>11762</v>
      </c>
      <c r="B17" s="3" t="s">
        <v>5</v>
      </c>
      <c r="C17" s="3" t="s">
        <v>11</v>
      </c>
      <c r="D17" s="6">
        <v>6</v>
      </c>
      <c r="E17" s="10">
        <v>3.1875</v>
      </c>
    </row>
    <row r="18" spans="1:5" x14ac:dyDescent="0.25">
      <c r="A18" s="3">
        <v>11762</v>
      </c>
      <c r="B18" s="3" t="s">
        <v>5</v>
      </c>
      <c r="C18" s="3" t="s">
        <v>11</v>
      </c>
      <c r="D18" s="6">
        <v>7.5</v>
      </c>
      <c r="E18" s="10">
        <v>3.1644000000000001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zoomScale="80" zoomScaleNormal="80" workbookViewId="0"/>
  </sheetViews>
  <sheetFormatPr defaultRowHeight="15" x14ac:dyDescent="0.25"/>
  <cols>
    <col min="1" max="1" width="9.140625" style="3"/>
    <col min="2" max="3" width="9.85546875" style="3" customWidth="1"/>
    <col min="4" max="5" width="9.140625" style="3"/>
    <col min="6" max="6" width="12.140625" style="3" bestFit="1" customWidth="1"/>
    <col min="7" max="16384" width="9.140625" style="3"/>
  </cols>
  <sheetData>
    <row r="1" spans="1:31" ht="24" customHeight="1" x14ac:dyDescent="0.25">
      <c r="A1" s="1" t="s">
        <v>2</v>
      </c>
      <c r="B1" s="4" t="s">
        <v>12</v>
      </c>
      <c r="C1" s="4" t="s">
        <v>13</v>
      </c>
      <c r="D1" s="5" t="s">
        <v>14</v>
      </c>
      <c r="E1" s="6"/>
      <c r="F1" s="5" t="s">
        <v>16</v>
      </c>
      <c r="G1" s="5" t="s">
        <v>17</v>
      </c>
      <c r="H1" s="5" t="s">
        <v>28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x14ac:dyDescent="0.25">
      <c r="A2" s="6">
        <v>0</v>
      </c>
      <c r="B2" s="6">
        <v>8.3160000000000007</v>
      </c>
      <c r="C2" s="6">
        <f t="shared" ref="C2:C16" si="0">LOG((10^$G$5-10^$G$2)*10^(-1*((A2/$G$3)^$G$4))+10^$G$2)</f>
        <v>8.222787676779264</v>
      </c>
      <c r="D2" s="6">
        <f t="shared" ref="D2:D16" si="1" xml:space="preserve"> (B2 - C2)^2</f>
        <v>8.6885372002070884E-3</v>
      </c>
      <c r="E2" s="6"/>
      <c r="F2" s="6" t="s">
        <v>24</v>
      </c>
      <c r="G2" s="10">
        <v>2.7798642140969907</v>
      </c>
      <c r="H2" s="10">
        <v>0.20798537905617837</v>
      </c>
      <c r="I2" s="6"/>
      <c r="J2" s="6"/>
      <c r="K2" s="6"/>
      <c r="L2" s="8" t="s">
        <v>29</v>
      </c>
      <c r="M2" s="10">
        <v>0.25939678215614381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25">
      <c r="A3" s="6">
        <v>1.5</v>
      </c>
      <c r="B3" s="6">
        <v>6.4870999999999999</v>
      </c>
      <c r="C3" s="6">
        <f t="shared" si="0"/>
        <v>6.3228283035813844</v>
      </c>
      <c r="D3" s="6">
        <f t="shared" si="1"/>
        <v>2.6985190244249772E-2</v>
      </c>
      <c r="E3" s="6"/>
      <c r="F3" s="6" t="s">
        <v>22</v>
      </c>
      <c r="G3" s="10">
        <v>0.93467806879073134</v>
      </c>
      <c r="H3" s="10">
        <v>0.23729219513603197</v>
      </c>
      <c r="I3" s="6"/>
      <c r="J3" s="6"/>
      <c r="K3" s="6"/>
      <c r="L3" s="8" t="s">
        <v>32</v>
      </c>
      <c r="M3" s="10">
        <f>SQRT(M2)</f>
        <v>0.5093101041174658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x14ac:dyDescent="0.25">
      <c r="A4" s="6">
        <v>3</v>
      </c>
      <c r="B4" s="6">
        <v>3.4314</v>
      </c>
      <c r="C4" s="6">
        <f t="shared" si="0"/>
        <v>3.4579092112777436</v>
      </c>
      <c r="D4" s="6">
        <f t="shared" si="1"/>
        <v>7.0273828256805051E-4</v>
      </c>
      <c r="E4" s="6"/>
      <c r="F4" s="6" t="s">
        <v>23</v>
      </c>
      <c r="G4" s="10">
        <v>1.3570241539745864</v>
      </c>
      <c r="H4" s="10">
        <v>0.2843616322655102</v>
      </c>
      <c r="I4" s="6"/>
      <c r="J4" s="6"/>
      <c r="K4" s="6"/>
      <c r="L4" s="8" t="s">
        <v>30</v>
      </c>
      <c r="M4" s="10">
        <v>0.9618179711943563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25">
      <c r="A5" s="6">
        <v>6</v>
      </c>
      <c r="B5" s="6">
        <v>2.7324000000000002</v>
      </c>
      <c r="C5" s="6">
        <f t="shared" si="0"/>
        <v>2.7798642551288282</v>
      </c>
      <c r="D5" s="6">
        <f t="shared" si="1"/>
        <v>2.2528555149344764E-3</v>
      </c>
      <c r="E5" s="6"/>
      <c r="F5" s="6" t="s">
        <v>18</v>
      </c>
      <c r="G5" s="10">
        <v>8.2227876767792623</v>
      </c>
      <c r="H5" s="10">
        <v>0.29414485839710963</v>
      </c>
      <c r="I5" s="6"/>
      <c r="J5" s="6"/>
      <c r="K5" s="6"/>
      <c r="L5" s="8" t="s">
        <v>31</v>
      </c>
      <c r="M5" s="10">
        <v>0.95140469061099897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x14ac:dyDescent="0.25">
      <c r="A6" s="6">
        <v>7.5</v>
      </c>
      <c r="B6" s="6">
        <v>2.1461000000000001</v>
      </c>
      <c r="C6" s="6">
        <f t="shared" si="0"/>
        <v>2.7798642140985899</v>
      </c>
      <c r="D6" s="6">
        <f t="shared" si="1"/>
        <v>0.4016570790720031</v>
      </c>
      <c r="E6" s="6"/>
      <c r="F6" s="6"/>
      <c r="G6" s="7"/>
      <c r="H6" s="7"/>
      <c r="I6" s="6"/>
      <c r="J6" s="6"/>
      <c r="K6" s="6"/>
      <c r="L6" s="2" t="s">
        <v>33</v>
      </c>
      <c r="M6" s="9" t="s">
        <v>46</v>
      </c>
      <c r="N6" s="3" t="s">
        <v>35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6">
        <v>1E-3</v>
      </c>
      <c r="B7" s="6">
        <v>8.1553000000000004</v>
      </c>
      <c r="C7" s="6">
        <f t="shared" si="0"/>
        <v>8.2226946220874861</v>
      </c>
      <c r="D7" s="6">
        <f t="shared" si="1"/>
        <v>4.5420350863150157E-3</v>
      </c>
      <c r="E7" s="6"/>
      <c r="F7" s="5" t="s">
        <v>36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25">
      <c r="A8" s="6">
        <v>1.5009999999999999</v>
      </c>
      <c r="B8" s="6">
        <v>6.0128000000000004</v>
      </c>
      <c r="C8" s="6">
        <f t="shared" si="0"/>
        <v>6.3211096208092128</v>
      </c>
      <c r="D8" s="6">
        <f t="shared" si="1"/>
        <v>9.5054822283520357E-2</v>
      </c>
      <c r="E8" s="6"/>
      <c r="F8" s="6" t="s">
        <v>42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5">
      <c r="A9" s="6">
        <v>3.0009999999999999</v>
      </c>
      <c r="B9" s="6">
        <v>3.6335000000000002</v>
      </c>
      <c r="C9" s="6">
        <f t="shared" si="0"/>
        <v>3.4561704677752969</v>
      </c>
      <c r="D9" s="6">
        <f t="shared" si="1"/>
        <v>3.1445762999032074E-2</v>
      </c>
      <c r="E9" s="6"/>
      <c r="F9" s="5" t="s">
        <v>38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5">
      <c r="A10" s="6">
        <v>4.5010000000000003</v>
      </c>
      <c r="B10" s="6">
        <v>3.7782</v>
      </c>
      <c r="C10" s="6">
        <f t="shared" si="0"/>
        <v>2.7803007131261523</v>
      </c>
      <c r="D10" s="6">
        <f t="shared" si="1"/>
        <v>0.99580298674333367</v>
      </c>
      <c r="E10" s="6"/>
      <c r="F10" s="6" t="s">
        <v>43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5">
      <c r="A11" s="6">
        <v>6.0010000000000003</v>
      </c>
      <c r="B11" s="6">
        <v>3.1004</v>
      </c>
      <c r="C11" s="6">
        <f t="shared" si="0"/>
        <v>2.7798642548632704</v>
      </c>
      <c r="D11" s="6">
        <f t="shared" si="1"/>
        <v>0.10274316391035851</v>
      </c>
      <c r="E11" s="6"/>
      <c r="F11" s="5" t="s">
        <v>40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5">
      <c r="A12" s="6">
        <v>1.5E-3</v>
      </c>
      <c r="B12" s="6">
        <v>8.1959</v>
      </c>
      <c r="C12" s="6">
        <f t="shared" si="0"/>
        <v>8.2226263530077279</v>
      </c>
      <c r="D12" s="6">
        <f t="shared" si="1"/>
        <v>7.1429794509368964E-4</v>
      </c>
      <c r="E12" s="6"/>
      <c r="F12" s="20" t="s">
        <v>44</v>
      </c>
      <c r="G12" s="21"/>
      <c r="H12" s="21"/>
      <c r="I12" s="21"/>
      <c r="J12" s="21"/>
      <c r="K12" s="21"/>
      <c r="L12" s="21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5">
      <c r="A13" s="6">
        <v>1.5015000000000001</v>
      </c>
      <c r="B13" s="6">
        <v>6.4668999999999999</v>
      </c>
      <c r="C13" s="6">
        <f t="shared" si="0"/>
        <v>6.3202501268267151</v>
      </c>
      <c r="D13" s="6">
        <f t="shared" si="1"/>
        <v>2.1506185301740522E-2</v>
      </c>
      <c r="E13" s="6"/>
      <c r="F13" s="21"/>
      <c r="G13" s="21"/>
      <c r="H13" s="21"/>
      <c r="I13" s="21"/>
      <c r="J13" s="21"/>
      <c r="K13" s="21"/>
      <c r="L13" s="21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6">
        <v>3.0015000000000001</v>
      </c>
      <c r="B14" s="6">
        <v>3.3010000000000002</v>
      </c>
      <c r="C14" s="6">
        <f t="shared" si="0"/>
        <v>3.4553017143563829</v>
      </c>
      <c r="D14" s="6">
        <f t="shared" si="1"/>
        <v>2.3809019053318729E-2</v>
      </c>
      <c r="E14" s="6"/>
      <c r="F14" s="21"/>
      <c r="G14" s="21"/>
      <c r="H14" s="21"/>
      <c r="I14" s="21"/>
      <c r="J14" s="21"/>
      <c r="K14" s="21"/>
      <c r="L14" s="21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6">
        <v>6.0015000000000001</v>
      </c>
      <c r="B15" s="6">
        <v>1.7782</v>
      </c>
      <c r="C15" s="6">
        <f t="shared" si="0"/>
        <v>2.7798642547311307</v>
      </c>
      <c r="D15" s="6">
        <f t="shared" si="1"/>
        <v>1.0033312792060716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6">
        <v>7.5015000000000001</v>
      </c>
      <c r="B16" s="6">
        <v>3.1461000000000001</v>
      </c>
      <c r="C16" s="6">
        <f t="shared" si="0"/>
        <v>2.779864214098573</v>
      </c>
      <c r="D16" s="6">
        <f t="shared" si="1"/>
        <v>0.13412865087483597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5" t="s">
        <v>15</v>
      </c>
      <c r="B17" s="6"/>
      <c r="C17" s="6"/>
      <c r="D17" s="6">
        <f>SUM(D2:D16)</f>
        <v>2.8533646037175822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x14ac:dyDescent="0.25">
      <c r="A20" s="6">
        <v>0</v>
      </c>
      <c r="B20" s="6"/>
      <c r="C20" s="6">
        <f>LOG((10^$G$5-10^$G$2)*10^(-1*((A20/$G$3)^$G$4))+10^$G$2)</f>
        <v>8.222787676779264</v>
      </c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25">
      <c r="A21" s="6">
        <v>7.5014999999999998E-2</v>
      </c>
      <c r="B21" s="6"/>
      <c r="C21" s="6">
        <f t="shared" ref="C21:C84" si="2">LOG((10^$G$5-10^$G$2)*10^(-1*((A21/$G$3)^$G$4))+10^$G$2)</f>
        <v>8.1901770236289231</v>
      </c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25">
      <c r="A22" s="6">
        <v>0.15003</v>
      </c>
      <c r="B22" s="6"/>
      <c r="C22" s="6">
        <f t="shared" si="2"/>
        <v>8.1392534663500911</v>
      </c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25">
      <c r="A23" s="6">
        <v>0.225045</v>
      </c>
      <c r="B23" s="6"/>
      <c r="C23" s="6">
        <f t="shared" si="2"/>
        <v>8.0779690810750395</v>
      </c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25">
      <c r="A24" s="6">
        <v>0.30005999999999999</v>
      </c>
      <c r="B24" s="6"/>
      <c r="C24" s="6">
        <f t="shared" si="2"/>
        <v>8.0088097131784064</v>
      </c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25">
      <c r="A25" s="6">
        <v>0.37507499999999999</v>
      </c>
      <c r="B25" s="6"/>
      <c r="C25" s="6">
        <f t="shared" si="2"/>
        <v>7.9331346469480426</v>
      </c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x14ac:dyDescent="0.25">
      <c r="A26" s="6">
        <v>0.45008999999999999</v>
      </c>
      <c r="B26" s="6"/>
      <c r="C26" s="6">
        <f t="shared" si="2"/>
        <v>7.8518263026183313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x14ac:dyDescent="0.25">
      <c r="A27" s="6">
        <v>0.52510499999999993</v>
      </c>
      <c r="B27" s="6"/>
      <c r="C27" s="6">
        <f t="shared" si="2"/>
        <v>7.7655133691296339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x14ac:dyDescent="0.25">
      <c r="A28" s="6">
        <v>0.60011999999999999</v>
      </c>
      <c r="B28" s="6"/>
      <c r="C28" s="6">
        <f t="shared" si="2"/>
        <v>7.6746711385256621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x14ac:dyDescent="0.25">
      <c r="A29" s="6">
        <v>0.67513500000000004</v>
      </c>
      <c r="B29" s="6"/>
      <c r="C29" s="6">
        <f t="shared" si="2"/>
        <v>7.5796741188402157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x14ac:dyDescent="0.25">
      <c r="A30" s="6">
        <v>0.75015000000000009</v>
      </c>
      <c r="B30" s="6"/>
      <c r="C30" s="6">
        <f t="shared" si="2"/>
        <v>7.4808265814579284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x14ac:dyDescent="0.25">
      <c r="A31" s="6">
        <v>0.82516500000000015</v>
      </c>
      <c r="B31" s="6"/>
      <c r="C31" s="6">
        <f t="shared" si="2"/>
        <v>7.3783816448734267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25">
      <c r="A32" s="6">
        <v>0.9001800000000002</v>
      </c>
      <c r="B32" s="6"/>
      <c r="C32" s="6">
        <f t="shared" si="2"/>
        <v>7.2725538781940431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x14ac:dyDescent="0.25">
      <c r="A33" s="6">
        <v>0.97519500000000026</v>
      </c>
      <c r="B33" s="6"/>
      <c r="C33" s="6">
        <f t="shared" si="2"/>
        <v>7.1635279986540938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x14ac:dyDescent="0.25">
      <c r="A34" s="6">
        <v>1.0502100000000003</v>
      </c>
      <c r="B34" s="6"/>
      <c r="C34" s="6">
        <f t="shared" si="2"/>
        <v>7.0514650934807275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x14ac:dyDescent="0.25">
      <c r="A35" s="6">
        <v>1.1252250000000004</v>
      </c>
      <c r="B35" s="6"/>
      <c r="C35" s="6">
        <f t="shared" si="2"/>
        <v>6.9365072089084769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x14ac:dyDescent="0.25">
      <c r="A36" s="6">
        <v>1.2002400000000004</v>
      </c>
      <c r="B36" s="6"/>
      <c r="C36" s="6">
        <f t="shared" si="2"/>
        <v>6.818780828119138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x14ac:dyDescent="0.25">
      <c r="A37" s="6">
        <v>1.2752550000000005</v>
      </c>
      <c r="B37" s="6"/>
      <c r="C37" s="6">
        <f t="shared" si="2"/>
        <v>6.6983995757601145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25">
      <c r="A38" s="6">
        <v>1.3502700000000005</v>
      </c>
      <c r="B38" s="6"/>
      <c r="C38" s="6">
        <f t="shared" si="2"/>
        <v>6.5754663772443642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x14ac:dyDescent="0.25">
      <c r="A39" s="6">
        <v>1.4252850000000006</v>
      </c>
      <c r="B39" s="6"/>
      <c r="C39" s="6">
        <f t="shared" si="2"/>
        <v>6.4500752346908516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25">
      <c r="A40" s="6">
        <v>1.5003000000000006</v>
      </c>
      <c r="B40" s="6"/>
      <c r="C40" s="6">
        <f t="shared" si="2"/>
        <v>6.3223127414844695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25">
      <c r="A41" s="6">
        <v>1.5753150000000007</v>
      </c>
      <c r="B41" s="6"/>
      <c r="C41" s="6">
        <f t="shared" si="2"/>
        <v>6.1922594351445808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25">
      <c r="A42" s="6">
        <v>1.6503300000000007</v>
      </c>
      <c r="B42" s="6"/>
      <c r="C42" s="6">
        <f t="shared" si="2"/>
        <v>6.0599910789858775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25">
      <c r="A43" s="6">
        <v>1.7253450000000008</v>
      </c>
      <c r="B43" s="6"/>
      <c r="C43" s="6">
        <f t="shared" si="2"/>
        <v>5.9255799651717291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25">
      <c r="A44" s="6">
        <v>1.8003600000000008</v>
      </c>
      <c r="B44" s="6"/>
      <c r="C44" s="6">
        <f t="shared" si="2"/>
        <v>5.7890963454615809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x14ac:dyDescent="0.25">
      <c r="A45" s="6">
        <v>1.8753750000000009</v>
      </c>
      <c r="B45" s="6"/>
      <c r="C45" s="6">
        <f t="shared" si="2"/>
        <v>5.6506101233291082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x14ac:dyDescent="0.25">
      <c r="A46" s="6">
        <v>1.950390000000001</v>
      </c>
      <c r="B46" s="6"/>
      <c r="C46" s="6">
        <f t="shared" si="2"/>
        <v>5.5101929862332248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A47" s="6">
        <v>2.025405000000001</v>
      </c>
      <c r="B47" s="6"/>
      <c r="C47" s="6">
        <f t="shared" si="2"/>
        <v>5.3679212260681766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x14ac:dyDescent="0.25">
      <c r="A48" s="6">
        <v>2.1004200000000011</v>
      </c>
      <c r="B48" s="6"/>
      <c r="C48" s="6">
        <f t="shared" si="2"/>
        <v>5.223879598490222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x14ac:dyDescent="0.25">
      <c r="A49" s="6">
        <v>2.1754350000000011</v>
      </c>
      <c r="B49" s="6"/>
      <c r="C49" s="6">
        <f t="shared" si="2"/>
        <v>5.0781667205266663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x14ac:dyDescent="0.25">
      <c r="A50" s="6">
        <v>2.2504500000000012</v>
      </c>
      <c r="B50" s="6"/>
      <c r="C50" s="6">
        <f t="shared" si="2"/>
        <v>4.9309027163438799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x14ac:dyDescent="0.25">
      <c r="A51" s="6">
        <v>2.3254650000000012</v>
      </c>
      <c r="B51" s="6"/>
      <c r="C51" s="6">
        <f t="shared" si="2"/>
        <v>4.7822401099250031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x14ac:dyDescent="0.25">
      <c r="A52" s="6">
        <v>2.4004800000000013</v>
      </c>
      <c r="B52" s="6"/>
      <c r="C52" s="6">
        <f t="shared" si="2"/>
        <v>4.6323793410597043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x14ac:dyDescent="0.25">
      <c r="A53" s="6">
        <v>2.4754950000000013</v>
      </c>
      <c r="B53" s="6"/>
      <c r="C53" s="6">
        <f t="shared" si="2"/>
        <v>4.4815907332227631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x14ac:dyDescent="0.25">
      <c r="A54" s="6">
        <v>2.5505100000000014</v>
      </c>
      <c r="B54" s="6"/>
      <c r="C54" s="6">
        <f t="shared" si="2"/>
        <v>4.330245188391034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x14ac:dyDescent="0.25">
      <c r="A55" s="6">
        <v>2.6255250000000014</v>
      </c>
      <c r="B55" s="6"/>
      <c r="C55" s="6">
        <f t="shared" si="2"/>
        <v>4.178856094571394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x14ac:dyDescent="0.25">
      <c r="A56" s="6">
        <v>2.7005400000000015</v>
      </c>
      <c r="B56" s="6"/>
      <c r="C56" s="6">
        <f t="shared" si="2"/>
        <v>4.0281343769120355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x14ac:dyDescent="0.25">
      <c r="A57" s="6">
        <v>2.7755550000000015</v>
      </c>
      <c r="B57" s="6"/>
      <c r="C57" s="6">
        <f t="shared" si="2"/>
        <v>3.8790562566162659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x14ac:dyDescent="0.25">
      <c r="A58" s="6">
        <v>2.8505700000000016</v>
      </c>
      <c r="B58" s="6"/>
      <c r="C58" s="6">
        <f t="shared" si="2"/>
        <v>3.7329373753695529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x14ac:dyDescent="0.25">
      <c r="A59" s="6">
        <v>2.9255850000000017</v>
      </c>
      <c r="B59" s="6"/>
      <c r="C59" s="6">
        <f t="shared" si="2"/>
        <v>3.5914954243899913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5">
      <c r="A60" s="6">
        <v>3.0006000000000017</v>
      </c>
      <c r="B60" s="6"/>
      <c r="C60" s="6">
        <f t="shared" si="2"/>
        <v>3.4568657675314189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5">
      <c r="A61" s="6">
        <v>3.0756150000000018</v>
      </c>
      <c r="B61" s="6"/>
      <c r="C61" s="6">
        <f t="shared" si="2"/>
        <v>3.3315165190621543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5">
      <c r="A62" s="6">
        <v>3.1506300000000018</v>
      </c>
      <c r="B62" s="6"/>
      <c r="C62" s="6">
        <f t="shared" si="2"/>
        <v>3.2180091966357205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5">
      <c r="A63" s="6">
        <v>3.2256450000000019</v>
      </c>
      <c r="B63" s="6"/>
      <c r="C63" s="6">
        <f t="shared" si="2"/>
        <v>3.1185959339769131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5">
      <c r="A64" s="6">
        <v>3.3006600000000019</v>
      </c>
      <c r="B64" s="6"/>
      <c r="C64" s="6">
        <f t="shared" si="2"/>
        <v>3.0347428138274317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5">
      <c r="A65" s="6">
        <v>3.375675000000002</v>
      </c>
      <c r="B65" s="6"/>
      <c r="C65" s="6">
        <f t="shared" si="2"/>
        <v>2.9667670818000902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5">
      <c r="A66" s="6">
        <v>3.450690000000002</v>
      </c>
      <c r="B66" s="6"/>
      <c r="C66" s="6">
        <f t="shared" si="2"/>
        <v>2.9137705328669412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5">
      <c r="A67" s="6">
        <v>3.5257050000000021</v>
      </c>
      <c r="B67" s="6"/>
      <c r="C67" s="6">
        <f t="shared" si="2"/>
        <v>2.8739050558088413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5">
      <c r="A68" s="6">
        <v>3.6007200000000021</v>
      </c>
      <c r="B68" s="6"/>
      <c r="C68" s="6">
        <f t="shared" si="2"/>
        <v>2.8448293691285009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5">
      <c r="A69" s="6">
        <v>3.6757350000000022</v>
      </c>
      <c r="B69" s="6"/>
      <c r="C69" s="6">
        <f t="shared" si="2"/>
        <v>2.8241542795028969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5">
      <c r="A70" s="6">
        <v>3.7507500000000022</v>
      </c>
      <c r="B70" s="6"/>
      <c r="C70" s="6">
        <f t="shared" si="2"/>
        <v>2.8097449461535176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5">
      <c r="A71" s="6">
        <v>3.8257650000000023</v>
      </c>
      <c r="B71" s="6"/>
      <c r="C71" s="6">
        <f t="shared" si="2"/>
        <v>2.7998574366136664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5">
      <c r="A72" s="6">
        <v>3.9007800000000024</v>
      </c>
      <c r="B72" s="6"/>
      <c r="C72" s="6">
        <f t="shared" si="2"/>
        <v>2.7931533184431032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5">
      <c r="A73" s="6">
        <v>3.9757950000000024</v>
      </c>
      <c r="B73" s="6"/>
      <c r="C73" s="6">
        <f t="shared" si="2"/>
        <v>2.7886494058301547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5">
      <c r="A74" s="6">
        <v>4.050810000000002</v>
      </c>
      <c r="B74" s="6"/>
      <c r="C74" s="6">
        <f t="shared" si="2"/>
        <v>2.7856454568827482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5">
      <c r="A75" s="6">
        <v>4.1258250000000016</v>
      </c>
      <c r="B75" s="6"/>
      <c r="C75" s="6">
        <f t="shared" si="2"/>
        <v>2.7836535858732296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5">
      <c r="A76" s="6">
        <v>4.2008400000000012</v>
      </c>
      <c r="B76" s="6"/>
      <c r="C76" s="6">
        <f t="shared" si="2"/>
        <v>2.7823391967218871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5">
      <c r="A77" s="6">
        <v>4.2758550000000008</v>
      </c>
      <c r="B77" s="6"/>
      <c r="C77" s="6">
        <f t="shared" si="2"/>
        <v>2.7814754675461537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5">
      <c r="A78" s="6">
        <v>4.3508700000000005</v>
      </c>
      <c r="B78" s="6"/>
      <c r="C78" s="6">
        <f t="shared" si="2"/>
        <v>2.7809099746118275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5">
      <c r="A79" s="6">
        <v>4.4258850000000001</v>
      </c>
      <c r="B79" s="6"/>
      <c r="C79" s="6">
        <f t="shared" si="2"/>
        <v>2.7805409844547877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5">
      <c r="A80" s="6">
        <v>4.5008999999999997</v>
      </c>
      <c r="B80" s="6"/>
      <c r="C80" s="6">
        <f t="shared" si="2"/>
        <v>2.7803009688393319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5">
      <c r="A81" s="6">
        <v>4.5759149999999993</v>
      </c>
      <c r="B81" s="6"/>
      <c r="C81" s="6">
        <f t="shared" si="2"/>
        <v>2.7801453108402958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5">
      <c r="A82" s="6">
        <v>4.6509299999999989</v>
      </c>
      <c r="B82" s="6"/>
      <c r="C82" s="6">
        <f t="shared" si="2"/>
        <v>2.7800446498437026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5">
      <c r="A83" s="6">
        <v>4.7259449999999985</v>
      </c>
      <c r="B83" s="6"/>
      <c r="C83" s="6">
        <f t="shared" si="2"/>
        <v>2.7799797346476378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5">
      <c r="A84" s="6">
        <v>4.8009599999999981</v>
      </c>
      <c r="B84" s="6"/>
      <c r="C84" s="6">
        <f t="shared" si="2"/>
        <v>2.7799379847279115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5">
      <c r="A85" s="6">
        <v>4.8759749999999977</v>
      </c>
      <c r="B85" s="6"/>
      <c r="C85" s="6">
        <f t="shared" ref="C85:C120" si="3">LOG((10^$G$5-10^$G$2)*10^(-1*((A85/$G$3)^$G$4))+10^$G$2)</f>
        <v>2.7799112046453582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5">
      <c r="A86" s="6">
        <v>4.9509899999999973</v>
      </c>
      <c r="B86" s="6"/>
      <c r="C86" s="6">
        <f t="shared" si="3"/>
        <v>2.7798940716195024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5">
      <c r="A87" s="6">
        <v>5.0260049999999969</v>
      </c>
      <c r="B87" s="6"/>
      <c r="C87" s="6">
        <f t="shared" si="3"/>
        <v>2.7798831386455167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5">
      <c r="A88" s="6">
        <v>5.1010199999999966</v>
      </c>
      <c r="B88" s="6"/>
      <c r="C88" s="6">
        <f t="shared" si="3"/>
        <v>2.7798761797714917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5">
      <c r="A89" s="6">
        <v>5.1760349999999962</v>
      </c>
      <c r="B89" s="6"/>
      <c r="C89" s="6">
        <f t="shared" si="3"/>
        <v>2.7798717615338533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5">
      <c r="A90" s="6">
        <v>5.2510499999999958</v>
      </c>
      <c r="B90" s="6"/>
      <c r="C90" s="6">
        <f t="shared" si="3"/>
        <v>2.7798689633214124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5">
      <c r="A91" s="6">
        <v>5.3260649999999954</v>
      </c>
      <c r="B91" s="6"/>
      <c r="C91" s="6">
        <f t="shared" si="3"/>
        <v>2.7798671954723155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5">
      <c r="A92" s="6">
        <v>5.401079999999995</v>
      </c>
      <c r="B92" s="6"/>
      <c r="C92" s="6">
        <f t="shared" si="3"/>
        <v>2.7798660812972473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5">
      <c r="A93" s="6">
        <v>5.4760949999999946</v>
      </c>
      <c r="B93" s="6"/>
      <c r="C93" s="6">
        <f t="shared" si="3"/>
        <v>2.7798653807848428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5">
      <c r="A94" s="6">
        <v>5.5511099999999942</v>
      </c>
      <c r="B94" s="6"/>
      <c r="C94" s="6">
        <f t="shared" si="3"/>
        <v>2.7798649414026753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5">
      <c r="A95" s="6">
        <v>5.6261249999999938</v>
      </c>
      <c r="B95" s="6"/>
      <c r="C95" s="6">
        <f t="shared" si="3"/>
        <v>2.7798646664594822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5">
      <c r="A96" s="6">
        <v>5.7011399999999934</v>
      </c>
      <c r="B96" s="6"/>
      <c r="C96" s="6">
        <f t="shared" si="3"/>
        <v>2.7798644948161488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5">
      <c r="A97" s="6">
        <v>5.776154999999993</v>
      </c>
      <c r="B97" s="6"/>
      <c r="C97" s="6">
        <f t="shared" si="3"/>
        <v>2.779864387909786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5">
      <c r="A98" s="6">
        <v>5.8511699999999927</v>
      </c>
      <c r="B98" s="6"/>
      <c r="C98" s="6">
        <f t="shared" si="3"/>
        <v>2.7798643214770995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5">
      <c r="A99" s="6">
        <v>5.9261849999999923</v>
      </c>
      <c r="B99" s="6"/>
      <c r="C99" s="6">
        <f t="shared" si="3"/>
        <v>2.7798642802891185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5">
      <c r="A100" s="6">
        <v>6.0011999999999919</v>
      </c>
      <c r="B100" s="6"/>
      <c r="C100" s="6">
        <f t="shared" si="3"/>
        <v>2.7798642548103638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5">
      <c r="A101" s="6">
        <v>6.0762149999999915</v>
      </c>
      <c r="B101" s="6"/>
      <c r="C101" s="6">
        <f t="shared" si="3"/>
        <v>2.7798642390845441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5">
      <c r="A102" s="6">
        <v>6.1512299999999911</v>
      </c>
      <c r="B102" s="6"/>
      <c r="C102" s="6">
        <f t="shared" si="3"/>
        <v>2.7798642293998932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5">
      <c r="A103" s="6">
        <v>6.2262449999999907</v>
      </c>
      <c r="B103" s="6"/>
      <c r="C103" s="6">
        <f t="shared" si="3"/>
        <v>2.7798642234487794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5">
      <c r="A104" s="6">
        <v>6.3012599999999903</v>
      </c>
      <c r="B104" s="6"/>
      <c r="C104" s="6">
        <f t="shared" si="3"/>
        <v>2.7798642197998618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5">
      <c r="A105" s="6">
        <v>6.3762749999999899</v>
      </c>
      <c r="B105" s="6"/>
      <c r="C105" s="6">
        <f t="shared" si="3"/>
        <v>2.7798642175673742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5">
      <c r="A106" s="6">
        <v>6.4512899999999895</v>
      </c>
      <c r="B106" s="6"/>
      <c r="C106" s="6">
        <f t="shared" si="3"/>
        <v>2.7798642162044223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5">
      <c r="A107" s="6">
        <v>6.5263049999999891</v>
      </c>
      <c r="B107" s="6"/>
      <c r="C107" s="6">
        <f t="shared" si="3"/>
        <v>2.7798642153741002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5">
      <c r="A108" s="6">
        <v>6.6013199999999888</v>
      </c>
      <c r="B108" s="6"/>
      <c r="C108" s="6">
        <f t="shared" si="3"/>
        <v>2.7798642148693307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5">
      <c r="A109" s="6">
        <v>6.6763349999999884</v>
      </c>
      <c r="B109" s="6"/>
      <c r="C109" s="6">
        <f t="shared" si="3"/>
        <v>2.7798642145631138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5">
      <c r="A110" s="6">
        <v>6.751349999999988</v>
      </c>
      <c r="B110" s="6"/>
      <c r="C110" s="6">
        <f t="shared" si="3"/>
        <v>2.7798642143777355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5">
      <c r="A111" s="6">
        <v>6.8263649999999876</v>
      </c>
      <c r="B111" s="6"/>
      <c r="C111" s="6">
        <f t="shared" si="3"/>
        <v>2.7798642142657419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5">
      <c r="A112" s="6">
        <v>6.9013799999999872</v>
      </c>
      <c r="B112" s="6"/>
      <c r="C112" s="6">
        <f t="shared" si="3"/>
        <v>2.7798642141982217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5">
      <c r="A113" s="6">
        <v>6.9763949999999868</v>
      </c>
      <c r="B113" s="6"/>
      <c r="C113" s="6">
        <f t="shared" si="3"/>
        <v>2.7798642141575969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5">
      <c r="A114" s="6">
        <v>7.0514099999999864</v>
      </c>
      <c r="B114" s="6"/>
      <c r="C114" s="6">
        <f t="shared" si="3"/>
        <v>2.7798642141332039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5">
      <c r="A115" s="6">
        <v>7.126424999999986</v>
      </c>
      <c r="B115" s="6"/>
      <c r="C115" s="6">
        <f t="shared" si="3"/>
        <v>2.7798642141185863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5">
      <c r="A116" s="6">
        <v>7.2014399999999856</v>
      </c>
      <c r="B116" s="6"/>
      <c r="C116" s="6">
        <f t="shared" si="3"/>
        <v>2.779864214109844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5">
      <c r="A117" s="6">
        <v>7.2764549999999852</v>
      </c>
      <c r="B117" s="6"/>
      <c r="C117" s="6">
        <f t="shared" si="3"/>
        <v>2.7798642141046259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5">
      <c r="A118" s="6">
        <v>7.3514699999999849</v>
      </c>
      <c r="B118" s="6"/>
      <c r="C118" s="6">
        <f t="shared" si="3"/>
        <v>2.7798642141015177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5">
      <c r="A119" s="6">
        <v>7.4264849999999845</v>
      </c>
      <c r="B119" s="6"/>
      <c r="C119" s="6">
        <f t="shared" si="3"/>
        <v>2.7798642140996699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5">
      <c r="A120" s="6">
        <v>7.5014999999999841</v>
      </c>
      <c r="B120" s="6"/>
      <c r="C120" s="6">
        <f t="shared" si="3"/>
        <v>2.779864214098573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80" zoomScaleNormal="80" workbookViewId="0"/>
  </sheetViews>
  <sheetFormatPr defaultRowHeight="15" x14ac:dyDescent="0.25"/>
  <cols>
    <col min="1" max="1" width="9.140625" style="3"/>
    <col min="2" max="2" width="10.5703125" style="3" bestFit="1" customWidth="1"/>
    <col min="3" max="3" width="13.7109375" style="3" bestFit="1" customWidth="1"/>
    <col min="4" max="16384" width="9.140625" style="3"/>
  </cols>
  <sheetData>
    <row r="1" spans="1:9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9</v>
      </c>
    </row>
    <row r="2" spans="1:9" x14ac:dyDescent="0.25">
      <c r="A2" s="3">
        <v>12610</v>
      </c>
      <c r="B2" s="3" t="s">
        <v>3</v>
      </c>
      <c r="C2" s="3" t="s">
        <v>11</v>
      </c>
      <c r="D2" s="10">
        <v>0</v>
      </c>
      <c r="E2" s="10">
        <v>8.3160000000000007</v>
      </c>
      <c r="I2" s="10"/>
    </row>
    <row r="3" spans="1:9" x14ac:dyDescent="0.25">
      <c r="A3" s="3">
        <v>12610</v>
      </c>
      <c r="B3" s="3" t="s">
        <v>3</v>
      </c>
      <c r="C3" s="3" t="s">
        <v>11</v>
      </c>
      <c r="D3" s="10">
        <v>1.5</v>
      </c>
      <c r="E3" s="10">
        <v>6.4870999999999999</v>
      </c>
      <c r="I3" s="10"/>
    </row>
    <row r="4" spans="1:9" x14ac:dyDescent="0.25">
      <c r="A4" s="3">
        <v>12610</v>
      </c>
      <c r="B4" s="3" t="s">
        <v>3</v>
      </c>
      <c r="C4" s="3" t="s">
        <v>11</v>
      </c>
      <c r="D4" s="10">
        <v>3</v>
      </c>
      <c r="E4" s="10">
        <v>3.4314</v>
      </c>
      <c r="I4" s="10"/>
    </row>
    <row r="5" spans="1:9" x14ac:dyDescent="0.25">
      <c r="A5" s="3">
        <v>12610</v>
      </c>
      <c r="B5" s="3" t="s">
        <v>3</v>
      </c>
      <c r="C5" s="3" t="s">
        <v>11</v>
      </c>
      <c r="D5" s="10">
        <v>6</v>
      </c>
      <c r="E5" s="10">
        <v>2.7324000000000002</v>
      </c>
      <c r="I5" s="10"/>
    </row>
    <row r="6" spans="1:9" x14ac:dyDescent="0.25">
      <c r="A6" s="3">
        <v>12610</v>
      </c>
      <c r="B6" s="3" t="s">
        <v>3</v>
      </c>
      <c r="C6" s="3" t="s">
        <v>11</v>
      </c>
      <c r="D6" s="10">
        <v>7.5</v>
      </c>
      <c r="E6" s="10">
        <v>2.1461000000000001</v>
      </c>
    </row>
    <row r="7" spans="1:9" x14ac:dyDescent="0.25">
      <c r="A7" s="3">
        <v>12610</v>
      </c>
      <c r="B7" s="3" t="s">
        <v>4</v>
      </c>
      <c r="C7" s="3" t="s">
        <v>11</v>
      </c>
      <c r="D7" s="10">
        <v>0</v>
      </c>
      <c r="E7" s="10">
        <v>8.1553000000000004</v>
      </c>
    </row>
    <row r="8" spans="1:9" x14ac:dyDescent="0.25">
      <c r="A8" s="3">
        <v>12610</v>
      </c>
      <c r="B8" s="3" t="s">
        <v>4</v>
      </c>
      <c r="C8" s="3" t="s">
        <v>11</v>
      </c>
      <c r="D8" s="10">
        <v>1.5</v>
      </c>
      <c r="E8" s="10">
        <v>6.0128000000000004</v>
      </c>
    </row>
    <row r="9" spans="1:9" x14ac:dyDescent="0.25">
      <c r="A9" s="3">
        <v>12610</v>
      </c>
      <c r="B9" s="3" t="s">
        <v>4</v>
      </c>
      <c r="C9" s="3" t="s">
        <v>11</v>
      </c>
      <c r="D9" s="10">
        <v>3</v>
      </c>
      <c r="E9" s="10">
        <v>3.6335000000000002</v>
      </c>
    </row>
    <row r="10" spans="1:9" x14ac:dyDescent="0.25">
      <c r="A10" s="3">
        <v>12610</v>
      </c>
      <c r="B10" s="3" t="s">
        <v>4</v>
      </c>
      <c r="C10" s="3" t="s">
        <v>11</v>
      </c>
      <c r="D10" s="10">
        <v>4.5</v>
      </c>
      <c r="E10" s="10">
        <v>3.7782</v>
      </c>
    </row>
    <row r="11" spans="1:9" x14ac:dyDescent="0.25">
      <c r="A11" s="3">
        <v>12610</v>
      </c>
      <c r="B11" s="3" t="s">
        <v>4</v>
      </c>
      <c r="C11" s="3" t="s">
        <v>11</v>
      </c>
      <c r="D11" s="10">
        <v>6</v>
      </c>
      <c r="E11" s="10">
        <v>3.1004</v>
      </c>
    </row>
    <row r="12" spans="1:9" x14ac:dyDescent="0.25">
      <c r="A12" s="3">
        <v>12610</v>
      </c>
      <c r="B12" s="3" t="s">
        <v>5</v>
      </c>
      <c r="C12" s="3" t="s">
        <v>11</v>
      </c>
      <c r="D12" s="10">
        <v>0</v>
      </c>
      <c r="E12" s="10">
        <v>8.1959</v>
      </c>
    </row>
    <row r="13" spans="1:9" x14ac:dyDescent="0.25">
      <c r="A13" s="3">
        <v>12610</v>
      </c>
      <c r="B13" s="3" t="s">
        <v>5</v>
      </c>
      <c r="C13" s="3" t="s">
        <v>11</v>
      </c>
      <c r="D13" s="10">
        <v>1.5</v>
      </c>
      <c r="E13" s="10">
        <v>6.4668999999999999</v>
      </c>
    </row>
    <row r="14" spans="1:9" x14ac:dyDescent="0.25">
      <c r="A14" s="3">
        <v>12610</v>
      </c>
      <c r="B14" s="3" t="s">
        <v>5</v>
      </c>
      <c r="C14" s="3" t="s">
        <v>11</v>
      </c>
      <c r="D14" s="10">
        <v>3</v>
      </c>
      <c r="E14" s="10">
        <v>3.3010000000000002</v>
      </c>
    </row>
    <row r="15" spans="1:9" x14ac:dyDescent="0.25">
      <c r="A15" s="3">
        <v>12610</v>
      </c>
      <c r="B15" s="3" t="s">
        <v>5</v>
      </c>
      <c r="C15" s="3" t="s">
        <v>11</v>
      </c>
      <c r="D15" s="10">
        <v>6</v>
      </c>
      <c r="E15" s="10">
        <v>1.7782</v>
      </c>
    </row>
    <row r="16" spans="1:9" x14ac:dyDescent="0.25">
      <c r="A16" s="3">
        <v>12610</v>
      </c>
      <c r="B16" s="3" t="s">
        <v>5</v>
      </c>
      <c r="C16" s="3" t="s">
        <v>11</v>
      </c>
      <c r="D16" s="10">
        <v>7.5</v>
      </c>
      <c r="E16" s="10">
        <v>3.1461000000000001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Time-temperature 60C All Data</vt:lpstr>
      <vt:lpstr>11253_BiphasicShoulder</vt:lpstr>
      <vt:lpstr>11253</vt:lpstr>
      <vt:lpstr>11368_Geeraerd_Shoulder_Tail</vt:lpstr>
      <vt:lpstr>11368</vt:lpstr>
      <vt:lpstr>11762_Biphasic</vt:lpstr>
      <vt:lpstr>11762</vt:lpstr>
      <vt:lpstr>12610_Albert</vt:lpstr>
      <vt:lpstr>12610</vt:lpstr>
      <vt:lpstr>12628_Albert</vt:lpstr>
      <vt:lpstr>12628</vt:lpstr>
      <vt:lpstr>12645_Coroller</vt:lpstr>
      <vt:lpstr>12645</vt:lpstr>
      <vt:lpstr>12662_Coroller</vt:lpstr>
      <vt:lpstr>12662</vt:lpstr>
      <vt:lpstr>12720_Coroller</vt:lpstr>
      <vt:lpstr>12720</vt:lpstr>
      <vt:lpstr>12745_Coroller</vt:lpstr>
      <vt:lpstr>12745</vt:lpstr>
      <vt:lpstr>12783_Coroller</vt:lpstr>
      <vt:lpstr>12783</vt:lpstr>
      <vt:lpstr>13121_Biphasic</vt:lpstr>
      <vt:lpstr>13121</vt:lpstr>
      <vt:lpstr>13126_Coroller</vt:lpstr>
      <vt:lpstr>13126</vt:lpstr>
      <vt:lpstr>13136_Coroller</vt:lpstr>
      <vt:lpstr>13136</vt:lpstr>
      <vt:lpstr>13163_Albert</vt:lpstr>
      <vt:lpstr>13163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Time-temperature Simulations 60C Data</dc:title>
  <dc:creator>Andrew Close</dc:creator>
  <cp:lastModifiedBy>Ginn, Michael</cp:lastModifiedBy>
  <cp:lastPrinted>2013-11-13T10:33:34Z</cp:lastPrinted>
  <dcterms:created xsi:type="dcterms:W3CDTF">2013-06-24T09:52:02Z</dcterms:created>
  <dcterms:modified xsi:type="dcterms:W3CDTF">2016-11-01T18:14:38Z</dcterms:modified>
</cp:coreProperties>
</file>